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caixa-my.sharepoint.com/personal/c158975_corp_caixa_gov_br/Documents/Área de Trabalho/"/>
    </mc:Choice>
  </mc:AlternateContent>
  <xr:revisionPtr revIDLastSave="0" documentId="8_{48C3CA49-ED04-4CE4-9730-E51258949530}" xr6:coauthVersionLast="47" xr6:coauthVersionMax="47" xr10:uidLastSave="{00000000-0000-0000-0000-000000000000}"/>
  <bookViews>
    <workbookView xWindow="-110" yWindow="-110" windowWidth="19420" windowHeight="10300" tabRatio="759" firstSheet="3" activeTab="3" xr2:uid="{CE256F7F-E26E-4572-BC94-44150CCAEF68}"/>
  </bookViews>
  <sheets>
    <sheet name="CHECKLIST_AE098" sheetId="2" state="hidden" r:id="rId1"/>
    <sheet name="SIOPI_PADRAO" sheetId="4" state="hidden" r:id="rId2"/>
    <sheet name="1. SIOPI" sheetId="1" r:id="rId3"/>
    <sheet name="2. VERIFICAÇÃO" sheetId="5" r:id="rId4"/>
    <sheet name="3. PARECER 01" sheetId="6" r:id="rId5"/>
    <sheet name="4. REUNIÃO PARTIDA" sheetId="8" r:id="rId6"/>
    <sheet name="5. IMPLANTAÇÃO" sheetId="9" r:id="rId7"/>
    <sheet name="6. EDIFICAÇÃO" sheetId="10" r:id="rId8"/>
    <sheet name="7. PARECER DE PENDÊNCIAS" sheetId="12" r:id="rId9"/>
  </sheets>
  <externalReferences>
    <externalReference r:id="rId10"/>
    <externalReference r:id="rId11"/>
    <externalReference r:id="rId12"/>
    <externalReference r:id="rId13"/>
  </externalReferences>
  <definedNames>
    <definedName name="_xlnm._FilterDatabase" localSheetId="6" hidden="1">'5. IMPLANTAÇÃO'!$B$5:$F$149</definedName>
    <definedName name="_xlnm._FilterDatabase" localSheetId="7" hidden="1">'6. EDIFICAÇÃO'!$B$5:$F$207</definedName>
    <definedName name="_xlnm.Print_Area" localSheetId="6">'5. IMPLANTAÇÃO'!#REF!</definedName>
    <definedName name="_xlnm.Print_Area" localSheetId="7">'6. EDIFICAÇÃO'!#REF!</definedName>
    <definedName name="ComAn">'[1]4_Analise'!$J$46</definedName>
    <definedName name="doc10321764" localSheetId="2">'1. SIOPI'!$B$69</definedName>
    <definedName name="doc10321923" localSheetId="2">'1. SIOPI'!$B$68</definedName>
    <definedName name="doc10321959" localSheetId="2">'1. SIOPI'!$B$13</definedName>
    <definedName name="doc10322036" localSheetId="2">'1. SIOPI'!$B$39</definedName>
    <definedName name="doc10322203" localSheetId="2">'1. SIOPI'!$B$23</definedName>
    <definedName name="doc10324619" localSheetId="2">'1. SIOPI'!$B$10</definedName>
    <definedName name="doc10324704" localSheetId="2">'1. SIOPI'!$B$11</definedName>
    <definedName name="doc10325000" localSheetId="2">'1. SIOPI'!$B$67</definedName>
    <definedName name="doc10395194" localSheetId="2">'1. SIOPI'!$B$65</definedName>
    <definedName name="doc10396286" localSheetId="2">'1. SIOPI'!$B$26</definedName>
    <definedName name="doc10397219" localSheetId="2">'1. SIOPI'!$B$42</definedName>
    <definedName name="doc10402649" localSheetId="2">'1. SIOPI'!$B$25</definedName>
    <definedName name="doc10472903" localSheetId="2">'1. SIOPI'!$B$24</definedName>
    <definedName name="doc10515003" localSheetId="2">'1. SIOPI'!$B$50</definedName>
    <definedName name="doc10515608" localSheetId="2">'1. SIOPI'!$B$53</definedName>
    <definedName name="doc10515670" localSheetId="2">'1. SIOPI'!$B$52</definedName>
    <definedName name="doc10515722" localSheetId="2">'1. SIOPI'!$B$7</definedName>
    <definedName name="doc10515761" localSheetId="2">'1. SIOPI'!$B$45</definedName>
    <definedName name="doc10515853" localSheetId="2">'1. SIOPI'!$B$29</definedName>
    <definedName name="doc10515895" localSheetId="2">'1. SIOPI'!$B$25</definedName>
    <definedName name="doc10515920" localSheetId="2">'1. SIOPI'!$B$43</definedName>
    <definedName name="doc10516041" localSheetId="2">'1. SIOPI'!$B$54</definedName>
    <definedName name="doc10516170" localSheetId="2">'1. SIOPI'!$B$37</definedName>
    <definedName name="doc10516190" localSheetId="2">'1. SIOPI'!$B$38</definedName>
    <definedName name="doc10516283" localSheetId="2">'1. SIOPI'!$B$40</definedName>
    <definedName name="doc10518380" localSheetId="2">'1. SIOPI'!$B$23</definedName>
    <definedName name="doc10518387" localSheetId="2">'1. SIOPI'!$B$22</definedName>
    <definedName name="doc10523511" localSheetId="2">'1. SIOPI'!$B$18</definedName>
    <definedName name="doc11297233" localSheetId="2">'1. SIOPI'!$B$58</definedName>
    <definedName name="doc11297541" localSheetId="2">'1. SIOPI'!$B$45</definedName>
    <definedName name="doc11508777" localSheetId="2">'1. SIOPI'!$B$11</definedName>
    <definedName name="doc11509220" localSheetId="2">'1. SIOPI'!$B$46</definedName>
    <definedName name="doc11509762" localSheetId="2">'1. SIOPI'!$B$39</definedName>
    <definedName name="doc11510090" localSheetId="2">'1. SIOPI'!$B$49</definedName>
    <definedName name="doc11516208" localSheetId="2">'1. SIOPI'!$B$56</definedName>
    <definedName name="doc11516439" localSheetId="2">'1. SIOPI'!$B$55</definedName>
    <definedName name="doc11517030" localSheetId="2">'1. SIOPI'!$B$48</definedName>
    <definedName name="doc11517159" localSheetId="2">'1. SIOPI'!$B$34</definedName>
    <definedName name="doc11517194" localSheetId="2">'1. SIOPI'!$B$6</definedName>
    <definedName name="doc11517650" localSheetId="2">'1. SIOPI'!$B$10</definedName>
    <definedName name="doc11517854" localSheetId="2">'1. SIOPI'!$B$28</definedName>
    <definedName name="doc11517864" localSheetId="2">'1. SIOPI'!$B$31</definedName>
    <definedName name="doc9187814" localSheetId="2">'1. SIOPI'!$B$6</definedName>
    <definedName name="doc9187817" localSheetId="2">'1. SIOPI'!$B$7</definedName>
    <definedName name="doc9187818" localSheetId="2">'1. SIOPI'!$B$8</definedName>
    <definedName name="doc9187819" localSheetId="2">'1. SIOPI'!$B$9</definedName>
    <definedName name="doc9187976" localSheetId="2">'1. SIOPI'!$B$12</definedName>
    <definedName name="doc9187982" localSheetId="2">'1. SIOPI'!$B$14</definedName>
    <definedName name="doc9187985" localSheetId="2">'1. SIOPI'!$B$15</definedName>
    <definedName name="doc9187996" localSheetId="2">'1. SIOPI'!$B$16</definedName>
    <definedName name="doc9187999" localSheetId="2">'1. SIOPI'!$B$17</definedName>
    <definedName name="doc9188001" localSheetId="2">'1. SIOPI'!$B$18</definedName>
    <definedName name="doc9188002" localSheetId="2">'1. SIOPI'!$B$19</definedName>
    <definedName name="doc9188015" localSheetId="2">'1. SIOPI'!$B$20</definedName>
    <definedName name="doc9188016" localSheetId="2">'1. SIOPI'!$B$21</definedName>
    <definedName name="doc9188017" localSheetId="2">'1. SIOPI'!$B$22</definedName>
    <definedName name="doc9188022" localSheetId="2">'1. SIOPI'!$B$27</definedName>
    <definedName name="doc9188023" localSheetId="2">'1. SIOPI'!$B$28</definedName>
    <definedName name="doc9188024" localSheetId="2">'1. SIOPI'!$B$29</definedName>
    <definedName name="doc9188025" localSheetId="2">'1. SIOPI'!$B$30</definedName>
    <definedName name="doc9188026" localSheetId="2">'1. SIOPI'!$B$31</definedName>
    <definedName name="doc9188027" localSheetId="2">'1. SIOPI'!$B$32</definedName>
    <definedName name="doc9188028" localSheetId="2">'1. SIOPI'!$B$33</definedName>
    <definedName name="doc9188030" localSheetId="2">'1. SIOPI'!$B$34</definedName>
    <definedName name="doc9188031" localSheetId="2">'1. SIOPI'!$B$35</definedName>
    <definedName name="doc9188032" localSheetId="2">'1. SIOPI'!$B$36</definedName>
    <definedName name="doc9188033" localSheetId="2">'1. SIOPI'!$B$37</definedName>
    <definedName name="doc9188034" localSheetId="2">'1. SIOPI'!$B$38</definedName>
    <definedName name="doc9188037" localSheetId="2">'1. SIOPI'!$B$40</definedName>
    <definedName name="doc9188042" localSheetId="2">'1. SIOPI'!$B$43</definedName>
    <definedName name="doc9188048" localSheetId="2">'1. SIOPI'!$B$44</definedName>
    <definedName name="doc9188050" localSheetId="2">'1. SIOPI'!$B$46</definedName>
    <definedName name="doc9188051" localSheetId="2">'1. SIOPI'!$B$47</definedName>
    <definedName name="doc9188052" localSheetId="2">'1. SIOPI'!$B$48</definedName>
    <definedName name="doc9188053" localSheetId="2">'1. SIOPI'!$B$49</definedName>
    <definedName name="doc9188054" localSheetId="2">'1. SIOPI'!$B$50</definedName>
    <definedName name="doc9188055" localSheetId="2">'1. SIOPI'!$B$51</definedName>
    <definedName name="doc9188056" localSheetId="2">'1. SIOPI'!$B$52</definedName>
    <definedName name="doc9188057" localSheetId="2">'1. SIOPI'!$B$53</definedName>
    <definedName name="doc9188058" localSheetId="2">'1. SIOPI'!$B$54</definedName>
    <definedName name="doc9188059" localSheetId="2">'1. SIOPI'!$B$55</definedName>
    <definedName name="doc9188060" localSheetId="2">'1. SIOPI'!$B$56</definedName>
    <definedName name="doc9188061" localSheetId="2">'1. SIOPI'!$B$57</definedName>
    <definedName name="doc9188063" localSheetId="2">'1. SIOPI'!$B$59</definedName>
    <definedName name="doc9188064" localSheetId="2">'1. SIOPI'!$B$60</definedName>
    <definedName name="doc9188065" localSheetId="2">'1. SIOPI'!$B$61</definedName>
    <definedName name="doc9188066" localSheetId="2">'1. SIOPI'!$B$62</definedName>
    <definedName name="doc9188067" localSheetId="2">'1. SIOPI'!$B$63</definedName>
    <definedName name="doc9188070" localSheetId="2">'1. SIOPI'!$B$64</definedName>
    <definedName name="doc9188071" localSheetId="2">'1. SIOPI'!$B$66</definedName>
    <definedName name="doc9188090" localSheetId="2">'1. SIOPI'!$B$70</definedName>
    <definedName name="doc9188093" localSheetId="2">'1. SIOPI'!$B$71</definedName>
    <definedName name="doc9188094" localSheetId="2">'1. SIOPI'!$B$72</definedName>
    <definedName name="doc9188096" localSheetId="2">'1. SIOPI'!$B$73</definedName>
    <definedName name="doc9188097" localSheetId="2">'1. SIOPI'!$B$74</definedName>
    <definedName name="doc9188098" localSheetId="2">'1. SIOPI'!$B$75</definedName>
    <definedName name="doc9224027" localSheetId="2">'1. SIOPI'!$B$41</definedName>
    <definedName name="doc9369874" localSheetId="2">'1. SIOPI'!$B$8</definedName>
    <definedName name="doc9369875" localSheetId="2">'1. SIOPI'!$B$9</definedName>
    <definedName name="doc9369893" localSheetId="2">'1. SIOPI'!$B$12</definedName>
    <definedName name="doc9369899" localSheetId="2">'1. SIOPI'!$B$13</definedName>
    <definedName name="doc9369919" localSheetId="2">'1. SIOPI'!$B$14</definedName>
    <definedName name="doc9369920" localSheetId="2">'1. SIOPI'!$B$15</definedName>
    <definedName name="doc9369921" localSheetId="2">'1. SIOPI'!$B$16</definedName>
    <definedName name="doc9369922" localSheetId="2">'1. SIOPI'!$B$17</definedName>
    <definedName name="doc9369923" localSheetId="2">'1. SIOPI'!$B$19</definedName>
    <definedName name="doc9369924" localSheetId="2">'1. SIOPI'!$B$20</definedName>
    <definedName name="doc9369926" localSheetId="2">'1. SIOPI'!$B$21</definedName>
    <definedName name="doc9369929" localSheetId="2">'1. SIOPI'!$B$24</definedName>
    <definedName name="doc9369931" localSheetId="2">'1. SIOPI'!$B$26</definedName>
    <definedName name="doc9369932" localSheetId="2">'1. SIOPI'!$B$27</definedName>
    <definedName name="doc9369935" localSheetId="2">'1. SIOPI'!$B$30</definedName>
    <definedName name="doc9369938" localSheetId="2">'1. SIOPI'!$B$32</definedName>
    <definedName name="doc9369939" localSheetId="2">'1. SIOPI'!$B$33</definedName>
    <definedName name="doc9369946" localSheetId="2">'1. SIOPI'!$B$35</definedName>
    <definedName name="doc9369947" localSheetId="2">'1. SIOPI'!$B$36</definedName>
    <definedName name="doc9369952" localSheetId="2">'1. SIOPI'!$B$41</definedName>
    <definedName name="doc9369953" localSheetId="2">'1. SIOPI'!$B$42</definedName>
    <definedName name="doc9369955" localSheetId="2">'1. SIOPI'!$B$44</definedName>
    <definedName name="doc9369957" localSheetId="2">'1. SIOPI'!$B$47</definedName>
    <definedName name="doc9369960" localSheetId="2">'1. SIOPI'!$B$51</definedName>
    <definedName name="doc9369970" localSheetId="2">'1. SIOPI'!$B$57</definedName>
    <definedName name="doc9369973" localSheetId="2">'1. SIOPI'!$B$58</definedName>
    <definedName name="doc9369974" localSheetId="2">'1. SIOPI'!$B$59</definedName>
    <definedName name="Identificação" localSheetId="6">#REF!</definedName>
    <definedName name="Identificação" localSheetId="7">#REF!</definedName>
    <definedName name="Identificação">#REF!</definedName>
    <definedName name="módAn" localSheetId="6">'[2]4_Analise'!$F$38</definedName>
    <definedName name="módAn" localSheetId="7">'[2]4_Analise'!$F$38</definedName>
    <definedName name="módAn">'[2]4_Analise'!$F$38</definedName>
    <definedName name="NomMódAn">'[1]4_Analise'!$I$36</definedName>
    <definedName name="P" localSheetId="6">#REF!</definedName>
    <definedName name="P" localSheetId="7">#REF!</definedName>
    <definedName name="P">#REF!</definedName>
    <definedName name="programa">[3]FRE!$D$4</definedName>
    <definedName name="selecaovigente">[4]Plan1!$BT$1:$BT$6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12" l="1"/>
  <c r="D87" i="12"/>
  <c r="D86" i="12"/>
  <c r="D85" i="12"/>
  <c r="D84" i="12"/>
  <c r="B3" i="12" l="1"/>
  <c r="B2" i="12"/>
  <c r="F3" i="10" l="1"/>
  <c r="F2" i="10"/>
  <c r="F3" i="9"/>
  <c r="F2" i="9"/>
  <c r="B3" i="8"/>
  <c r="B2" i="8"/>
  <c r="B3" i="6"/>
  <c r="B2" i="6"/>
  <c r="B3" i="5"/>
  <c r="B2" i="5"/>
  <c r="D48" i="8"/>
  <c r="K7" i="5"/>
  <c r="K222" i="1" l="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10" i="1"/>
  <c r="K52" i="1" l="1"/>
  <c r="K45" i="1"/>
  <c r="K18" i="1"/>
  <c r="K66" i="1"/>
  <c r="K14" i="1"/>
  <c r="K40" i="1"/>
  <c r="K67" i="1"/>
  <c r="K19" i="1"/>
  <c r="K64" i="1"/>
  <c r="K68" i="1"/>
  <c r="K65" i="1"/>
  <c r="K30" i="1"/>
  <c r="K28" i="1"/>
  <c r="K29" i="1"/>
  <c r="K63" i="1"/>
  <c r="K24" i="1"/>
  <c r="K25" i="1"/>
  <c r="K10" i="1"/>
  <c r="K22" i="1"/>
  <c r="K70" i="1"/>
  <c r="K26" i="1"/>
  <c r="K71" i="1"/>
  <c r="K72" i="1"/>
  <c r="K73" i="1"/>
  <c r="K51" i="1"/>
  <c r="K74" i="1"/>
  <c r="K37" i="1"/>
  <c r="K38"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300" i="1"/>
  <c r="K301" i="1"/>
  <c r="K302" i="1"/>
  <c r="K303" i="1"/>
  <c r="K304" i="1"/>
  <c r="K305" i="1"/>
  <c r="K306" i="1"/>
  <c r="K307" i="1"/>
  <c r="K308" i="1"/>
  <c r="K309"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E322" i="4" l="1"/>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85"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K60" i="1"/>
  <c r="K50" i="1"/>
  <c r="K46" i="1"/>
  <c r="K8" i="1"/>
  <c r="K43" i="1"/>
  <c r="K42" i="1"/>
  <c r="K58" i="1"/>
  <c r="K57" i="1"/>
  <c r="K56" i="1"/>
  <c r="K55" i="1"/>
  <c r="K6" i="1"/>
  <c r="K41" i="1"/>
  <c r="K44" i="1"/>
  <c r="K12" i="1"/>
  <c r="K17" i="1"/>
  <c r="K20" i="1"/>
  <c r="K9" i="1"/>
  <c r="K11" i="1"/>
  <c r="K23" i="1"/>
  <c r="K36" i="1"/>
  <c r="K21" i="1"/>
  <c r="K7" i="1"/>
  <c r="K61" i="1"/>
  <c r="K33" i="1"/>
  <c r="K49" i="1"/>
  <c r="K69" i="1"/>
  <c r="K13" i="1"/>
  <c r="K35" i="1"/>
  <c r="K48" i="1"/>
  <c r="K62" i="1"/>
  <c r="K47" i="1"/>
  <c r="K16" i="1"/>
  <c r="K31" i="1"/>
  <c r="K54" i="1"/>
  <c r="K53" i="1"/>
  <c r="K39" i="1"/>
  <c r="K32" i="1"/>
  <c r="K27" i="1" l="1"/>
  <c r="K34" i="1"/>
  <c r="K59" i="1"/>
  <c r="K15" i="1"/>
  <c r="F11" i="5" l="1"/>
  <c r="G11" i="5" s="1"/>
  <c r="K11" i="5" s="1"/>
  <c r="H11" i="5" s="1"/>
  <c r="F20" i="5"/>
  <c r="G20" i="5" s="1"/>
  <c r="K20" i="5" s="1"/>
  <c r="F21" i="5"/>
  <c r="G21" i="5" s="1"/>
  <c r="K21" i="5" s="1"/>
  <c r="F8" i="5"/>
  <c r="G8" i="5" s="1"/>
  <c r="K8" i="5" s="1"/>
  <c r="F6" i="5"/>
  <c r="G6" i="5" s="1"/>
  <c r="K6" i="5" s="1"/>
  <c r="F9" i="5"/>
  <c r="G9" i="5" s="1"/>
  <c r="K9" i="5" s="1"/>
  <c r="F12" i="5"/>
  <c r="G12" i="5" s="1"/>
  <c r="K12" i="5" s="1"/>
  <c r="F10" i="5"/>
  <c r="G10" i="5" s="1"/>
  <c r="K10" i="5" s="1"/>
  <c r="F22" i="5"/>
  <c r="G22" i="5" s="1"/>
  <c r="K22" i="5" s="1"/>
  <c r="F24" i="5"/>
  <c r="G24" i="5" s="1"/>
  <c r="K24" i="5" s="1"/>
  <c r="F19" i="5"/>
  <c r="G19" i="5" s="1"/>
  <c r="K19" i="5" s="1"/>
  <c r="F29" i="5"/>
  <c r="G29" i="5" s="1"/>
  <c r="K29" i="5" s="1"/>
  <c r="F25" i="5"/>
  <c r="G25" i="5" s="1"/>
  <c r="F15" i="5"/>
  <c r="G15" i="5" s="1"/>
  <c r="K15" i="5" s="1"/>
  <c r="F13" i="5"/>
  <c r="G13" i="5" s="1"/>
  <c r="K13" i="5" s="1"/>
  <c r="F16" i="5"/>
  <c r="G16" i="5" s="1"/>
  <c r="K16" i="5" s="1"/>
  <c r="F17" i="5"/>
  <c r="G17" i="5" s="1"/>
  <c r="K17" i="5" s="1"/>
  <c r="F18" i="5"/>
  <c r="G18" i="5" s="1"/>
  <c r="K18" i="5" s="1"/>
  <c r="F26" i="5"/>
  <c r="G26" i="5" s="1"/>
  <c r="K26" i="5" s="1"/>
  <c r="F14" i="5"/>
  <c r="G14" i="5" s="1"/>
  <c r="K14" i="5" s="1"/>
  <c r="F7" i="5"/>
  <c r="G7" i="5" s="1"/>
  <c r="F23" i="5"/>
  <c r="G23" i="5" s="1"/>
  <c r="K23" i="5" s="1"/>
  <c r="F28" i="5"/>
  <c r="G28" i="5" s="1"/>
  <c r="K28" i="5" s="1"/>
  <c r="F27" i="5"/>
  <c r="G27" i="5" s="1"/>
  <c r="K27" i="5" s="1"/>
  <c r="D6" i="6" l="1"/>
  <c r="D7" i="6"/>
  <c r="D8" i="6"/>
  <c r="K25" i="5"/>
  <c r="H8" i="5"/>
  <c r="H12" i="5"/>
  <c r="H10" i="5"/>
  <c r="H6" i="5"/>
  <c r="H9" i="5" l="1"/>
  <c r="D12" i="6" l="1"/>
  <c r="D14" i="6"/>
  <c r="D13" i="6"/>
</calcChain>
</file>

<file path=xl/sharedStrings.xml><?xml version="1.0" encoding="utf-8"?>
<sst xmlns="http://schemas.openxmlformats.org/spreadsheetml/2006/main" count="1345" uniqueCount="722">
  <si>
    <t>INÍCIO DA PLANILHA - COPIAR E COLAR LISTA DE DOCUMENTOS DO SIOPI</t>
  </si>
  <si>
    <t>N</t>
  </si>
  <si>
    <t>DOCUMENTO CHECKLIST AE099</t>
  </si>
  <si>
    <t>FAR</t>
  </si>
  <si>
    <t>FDS PROJ</t>
  </si>
  <si>
    <t>FDS</t>
  </si>
  <si>
    <t>LVT e Avaliação</t>
  </si>
  <si>
    <t>1 FRE HIS completa (em pdf assinado e em excel) contendo as seguintes abas:</t>
  </si>
  <si>
    <t>X</t>
  </si>
  <si>
    <t>1.1 Identificação; Checklist; Terreno - Infraestrutura e Interferências; Terreno - Potenciais Fontes de Contaminação</t>
  </si>
  <si>
    <t>1.2 Caracterização</t>
  </si>
  <si>
    <t>1.3 Memorial Descritivo e tipologias</t>
  </si>
  <si>
    <t>1.4 Custos e Tabela Área Equivalente - Habitação</t>
  </si>
  <si>
    <t>1.5 Custos e Tabela Área Equivalente – Infraestrutura e Equipamentos comunitários</t>
  </si>
  <si>
    <t>1.6 Quadro Resumo de Custos</t>
  </si>
  <si>
    <t>1.7 Cronograma</t>
  </si>
  <si>
    <t>2. Declaração do poder público, indicando a construtora selecionada no chamamento público (em caso de doação de terreno com proposta apresentada pela construtora)</t>
  </si>
  <si>
    <t>3. Matrícula do imóvel com certidão atualizada de inteiro teor contendo registro atualizado abrangendo o período mínimo de 10 anos</t>
  </si>
  <si>
    <t>4. Laudo de Sondagem do terreno de acordo com a NBR 6484 - Solo - Sondagem de simples reconhecimento com SPT - Método de ensaio e NBR 8036 - Programação de sondagens de simples reconhecimento do solo para fundações de edifícios – Procedimento</t>
  </si>
  <si>
    <t>5. Levantamento planialtimétrico cadastral georreferenciado em sistema de coordenada UTM, datum horizontal, SIRGAS 2000</t>
  </si>
  <si>
    <t>6. Projetos de implantação (com demonstração de capacidade de atendimento de áreas verdes e arborização conforme Portaria 725) e arquitetônico do empreendimento</t>
  </si>
  <si>
    <t>7 Projeto de rota acessível</t>
  </si>
  <si>
    <t>8 Layout das unidades padrão e adaptada à acessibilidade universal</t>
  </si>
  <si>
    <t>9 Projeto de patamarização/terraplenagem com planta baixa e seções transversais contendo a cota de terreno natural e cota final projetada e tabela com indicação do volume movimentado</t>
  </si>
  <si>
    <t>10 Projeto de drenagem, considerando os parâmetros da Secretaria Nacional de Saneamento</t>
  </si>
  <si>
    <t>11 Projetos de água e esgoto, com a indicação do esquemático das linhas, diâmetro da tubulação e cotas de PV e, se for o caso, demais estudos preliminares de infraestrutura incidente e não incidente, suficientes para quantificação dos serviços</t>
  </si>
  <si>
    <t>12 Declaração do proponente informando o local de descarte do bota fora</t>
  </si>
  <si>
    <t>13 Quadros I e II da NBR 12.721 (para condomínios)</t>
  </si>
  <si>
    <t>14 Carta ou Declaração de viabilidade de atendimento das concessionárias de energia elétrica, água e esgoto, contendo as diretrizes básicas</t>
  </si>
  <si>
    <t>15 Levantamento Básico e Investigação Confirmatória conforme orientações do Guia de Sustentabilidade Ambiental CAIXA e NBR 15.515 (se for o caso)</t>
  </si>
  <si>
    <t>16 Laudo geotécnico (se for o caso)</t>
  </si>
  <si>
    <t>17 Laudo geotécnico para empreendimentos concentrados com necessidade de execução de taludes e contenções, alagáveis e/ou solos com suspeita de resistência insuficiente</t>
  </si>
  <si>
    <t>18 Projeto de arquitetura com nível de intervenção contendo partes a construir e partes a demolir, no caso de proposta de requalificação (retrofit)</t>
  </si>
  <si>
    <t>19 Laudo / Diagnóstico do Edifício contendo, no mínimo: parecer sobre estado de conservação da estrutura e se será necessário Laudo Estrutural de acordo com o nível de intervenção e estado diagnosticado, instalações hidráulicas, instalações elétricas, instalações de incêndio, cobertura, revestimentos e esquadrias, para propostas de requalificação (retrofit)</t>
  </si>
  <si>
    <t>20 Laudo de Elevadores, se for o caso, para propostas de requalificação (retrofit)</t>
  </si>
  <si>
    <t>#</t>
  </si>
  <si>
    <t>Categoria</t>
  </si>
  <si>
    <t>Documento</t>
  </si>
  <si>
    <t>RESULTADO</t>
  </si>
  <si>
    <t>FICHA RESUMO DO EMPREENDIMENTO - FRE MO</t>
  </si>
  <si>
    <t>FRE - MO 30482 ou MO 30500</t>
  </si>
  <si>
    <t>FICHA RESUMO DO EMPREENDIMENTO - FRE EXCEL</t>
  </si>
  <si>
    <t>FRE Excel</t>
  </si>
  <si>
    <t>FRE do módulo</t>
  </si>
  <si>
    <t>FRE - MÓDULO</t>
  </si>
  <si>
    <t>FRE - Módulo</t>
  </si>
  <si>
    <t>FRE EXCEL MODULO</t>
  </si>
  <si>
    <t>CERTIDÃO DE INTEIRO TEOR</t>
  </si>
  <si>
    <t>Certidão Atualizada de Inteiro Teor de Matrícula</t>
  </si>
  <si>
    <t>Certidão de Inteiro Teor da Matrícula - 10 anos</t>
  </si>
  <si>
    <t>MATRÍCULA ATUALIZADA DO IMÓVEL</t>
  </si>
  <si>
    <t>SONDAGEM DE SOLO</t>
  </si>
  <si>
    <t>Sondagem de Solo</t>
  </si>
  <si>
    <t>LEVANTAMENTO PLANIALTIMÉTRICO</t>
  </si>
  <si>
    <t>Levantamento Planialtimétrico</t>
  </si>
  <si>
    <t>IMPLANTAÇÃO DO EMPREENDIMENTO</t>
  </si>
  <si>
    <t>Implantação do Empreendimento</t>
  </si>
  <si>
    <t>PROJETO - ARQUITETÔNICO (APROVADO)</t>
  </si>
  <si>
    <t>Projeto - Arquitetônico (aprovado)</t>
  </si>
  <si>
    <t>PROJETO - ARQUITETÔNICO (SEM APROVAÇÃO)</t>
  </si>
  <si>
    <t>Projeto - Arquitetônico (sem aprovação)</t>
  </si>
  <si>
    <t>PROJETO - ARQUITETÔNICO (SEM APROVAÇÃO) - PARTE 2</t>
  </si>
  <si>
    <t>Projeto - Arquitetônico (sem aprovação) - Parte 2</t>
  </si>
  <si>
    <t>PROJETO - ARQUITETÔNICO (APROVADO) - PARTE 2</t>
  </si>
  <si>
    <t>Projeto - Arquitetônico (aprovado) - Parte 2</t>
  </si>
  <si>
    <t>PROJETO - IMPLANTAÇÃO (SEM APROVAÇÃO)</t>
  </si>
  <si>
    <t>Projeto - Implantação (sem aprovação)</t>
  </si>
  <si>
    <t>PROJETO - PAISAGISMO</t>
  </si>
  <si>
    <t>Projeto - Paisagismo</t>
  </si>
  <si>
    <t>PROJETO - ROTA ACESSÍVEL</t>
  </si>
  <si>
    <t>Projeto - Rota Acessível</t>
  </si>
  <si>
    <t>PROJETO DE ROTA ACESSÍVEL</t>
  </si>
  <si>
    <t>Projeto de Rota Acessível</t>
  </si>
  <si>
    <t>LAY-OUT DA UNIDADES PADRÃO E ADAPTADAS</t>
  </si>
  <si>
    <t>Lay-out da Unidades Padrão e Adaptadas</t>
  </si>
  <si>
    <t>LAY-OUT EQUIPAMENTO ADAPTADO À ACESSIBILIDADE</t>
  </si>
  <si>
    <t>Lay-out equipamento adaptado à acessibilidade</t>
  </si>
  <si>
    <t>LAYOUT DAS UNIDADES PADRÃO E ADAPTADA À ACESSIBILI</t>
  </si>
  <si>
    <t>PROJETO - TERRAPLENAGEM, PATAMAR., OBRAS CONTENÇÃO</t>
  </si>
  <si>
    <t>Projeto - Terraplenagem, Patamar., Obras Contenção</t>
  </si>
  <si>
    <t>PROJETO DE PATAMARIZAÇÃO E TERRAPLANAGEM</t>
  </si>
  <si>
    <t>Projeto de Patamarização e Terraplanagem</t>
  </si>
  <si>
    <t>PROJETO - REDE DE ÁGUAS PLUVIAIS (DRENAGEM)</t>
  </si>
  <si>
    <t>Projeto - Rede de Águas Pluviais (Drenagem)</t>
  </si>
  <si>
    <t>PROJETO - INSTALAÇÃO PREDIAL DE ESGOTO</t>
  </si>
  <si>
    <t>Projeto _x001A_ Instalação Predial de Esgoto</t>
  </si>
  <si>
    <t>PROJETO - ABASTECIMENTO DE ÁGUA</t>
  </si>
  <si>
    <t>Projeto - Abastecimento de Água</t>
  </si>
  <si>
    <t>PROJETO - INSTALAÇÃO PREDIAL DE ÁGUA</t>
  </si>
  <si>
    <t>Projeto - Instalação Predial de Água</t>
  </si>
  <si>
    <t>PROJETO - REDE DE ESGOTO</t>
  </si>
  <si>
    <t>Projeto - Rede de Esgoto</t>
  </si>
  <si>
    <t>PROJETO - RESÍDUO DA CONSTRUÇÃO E DEMOLIÇÃO (RCD)</t>
  </si>
  <si>
    <t>Projeto - Resíduo da Construção e Demolição (RCD)</t>
  </si>
  <si>
    <t>PROJETOS</t>
  </si>
  <si>
    <t>RDC</t>
  </si>
  <si>
    <t>QUADRO NBR</t>
  </si>
  <si>
    <t>Quadros I a VIII da NBR 12.721/06 (condomínios)</t>
  </si>
  <si>
    <t>CONCESSIONÁRIAS - ENERGIA ELÉTRICA</t>
  </si>
  <si>
    <t>Declaração viabilidade ENERGIA ELÉTRICA</t>
  </si>
  <si>
    <t>CONCESSIONÁRIAS - ESGOTO</t>
  </si>
  <si>
    <t>Declaração viabilidade ESGOTO</t>
  </si>
  <si>
    <t>CONCESSIONÁRIAS - ÁGUA</t>
  </si>
  <si>
    <t>Declaração viabilidd Concessionária ÁGUA</t>
  </si>
  <si>
    <t>ESTUDO - LEVANTAMENTO BÁSICO (CONTAMINAÇÃO)</t>
  </si>
  <si>
    <t>Estudo - Levantamento Básico (contaminação)</t>
  </si>
  <si>
    <t>PARECER GEOTÉCNICO</t>
  </si>
  <si>
    <t>Parecer Geotécnico</t>
  </si>
  <si>
    <t>LAUDO - AVALIAÇÃO DO TERRENO</t>
  </si>
  <si>
    <t>Laudo - Avaliação do Terreno</t>
  </si>
  <si>
    <t>CAIXA</t>
  </si>
  <si>
    <t>LAUDO - VISTORIA TERRITORIAL - LVT</t>
  </si>
  <si>
    <t>Laudo - Vistoria Territorial - LVT</t>
  </si>
  <si>
    <t>MANIFESTAÇÃO DE VIABILIDADE TÉCNICA - MVT</t>
  </si>
  <si>
    <t>Manifestação de Viab Téc Prelim. _x001A_ MVT.PRELIM FAR</t>
  </si>
  <si>
    <t>ANÁLISE JURÍDICA DO EMPREENDIMENTO</t>
  </si>
  <si>
    <t>Parecer Jurídico do empreendimento</t>
  </si>
  <si>
    <t>VIABILIDADE PRELIMINAR DO EMPREENDIMENTO _x001A_ VPE-FAR</t>
  </si>
  <si>
    <t>Viabilidade Preliminar do Empreendimento - VPE_x001A_FAR</t>
  </si>
  <si>
    <t>VIABILIDADE PRELIMINAR DO EMPREENDIMENTO - HIS</t>
  </si>
  <si>
    <t>Viabilidade Preliminar do Empreendimento HIS</t>
  </si>
  <si>
    <t>LAUDO - ANÁLISE DO EMPREENDIMENTO - LAE GLOBAL</t>
  </si>
  <si>
    <t>Laudo - Análise do Empreendimento - LAE FAR</t>
  </si>
  <si>
    <t>Manifestação de Viabilidade Técnica _x001A_ MVT _x001A_ FAR</t>
  </si>
  <si>
    <t>MANIFESTAÇÃO DA ENGENHARIA</t>
  </si>
  <si>
    <t>Parecer de Engenharia</t>
  </si>
  <si>
    <t>PROJETO - INSTALAÇÃO PREDIAL DE ELÉTRICA</t>
  </si>
  <si>
    <t>Projeto - Instalação Predial de Elétrica</t>
  </si>
  <si>
    <t>complementar</t>
  </si>
  <si>
    <t>PROJETO - PREVENÇÃO E COMBATE A INCÊNDIO</t>
  </si>
  <si>
    <t>Projeto - Prevenção e Combate a Incêndio</t>
  </si>
  <si>
    <t>ART/RRT DE TODOS OS PROJETOS COMPLEMENTARES</t>
  </si>
  <si>
    <t>ART/RRT de todos os Projetos Complementares</t>
  </si>
  <si>
    <t>PROJETO - OUTROS (1)</t>
  </si>
  <si>
    <t>Projeto - Outros (1)</t>
  </si>
  <si>
    <t>CROQUI DE LOCALIZAÇAO</t>
  </si>
  <si>
    <t>Croquis de localização do terreno</t>
  </si>
  <si>
    <t>DECLARACAO PREFEITURA</t>
  </si>
  <si>
    <t>Declaracao Prefeitura</t>
  </si>
  <si>
    <t>MAPA DO MUNICÍPIO OU DA REGIÃO DO MUNICÍPIO</t>
  </si>
  <si>
    <t>Mapa do Município Empreend contíguos &gt; 1000 uh</t>
  </si>
  <si>
    <t>PRELIMINAR (ÁGUA/ESGOTO/DRENAGEM/PAVIMENTAÇÃO)</t>
  </si>
  <si>
    <t>Preliminar (Água/Esgoto/Drenagem/Pavimentação)</t>
  </si>
  <si>
    <t>PROJETO - ILUMINAÇÃO PÚBLICA</t>
  </si>
  <si>
    <t>Projeto - Iluminação Pública</t>
  </si>
  <si>
    <t>PROJETO - LOTEAMENTO</t>
  </si>
  <si>
    <t>Projeto - Loteamento</t>
  </si>
  <si>
    <t>PROJETO - PAVIMENTAÇÃO</t>
  </si>
  <si>
    <t>Projeto - Pavimentação</t>
  </si>
  <si>
    <t>PROJETO DE INFRAESTRUTURA</t>
  </si>
  <si>
    <t>Projeto de Implantação Infraestrutura</t>
  </si>
  <si>
    <t>DECLARAÇÃO DA EMPRESA</t>
  </si>
  <si>
    <t>Termo de Compromisso</t>
  </si>
  <si>
    <t>TÍTULO AQUISITIVO</t>
  </si>
  <si>
    <t>Titulo Aquisitivo</t>
  </si>
  <si>
    <t>MEMORIAL DAS OBRAS NÃO INCIDENTES</t>
  </si>
  <si>
    <t>Memorial das obras não incidentes</t>
  </si>
  <si>
    <t>ORÇAMENTO - INFRAESTRUTURA NÃO INCIDENTE</t>
  </si>
  <si>
    <t>Orçamento - Infraestrutura Não Incidente</t>
  </si>
  <si>
    <t>PROJETO - ABASTECIMENTO DE ENERGIA ELÉTRICA</t>
  </si>
  <si>
    <t>Projeto - Abastecimento de Energia Elétrica</t>
  </si>
  <si>
    <t>PROJETO - INSTALAÇÃO PREDIAL DE GÁS</t>
  </si>
  <si>
    <t>Projeto - Instalação Predial de Gás</t>
  </si>
  <si>
    <t>PROJETO - OUTROS (2)</t>
  </si>
  <si>
    <t>Projeto - Outros (2)</t>
  </si>
  <si>
    <t>PROJETO - REDE TELEFÔNICA</t>
  </si>
  <si>
    <t>Projeto - Rede Telefônica</t>
  </si>
  <si>
    <t>ART/RRT DE EXECUÇÃO DE OBRA</t>
  </si>
  <si>
    <t>ART/RRT de Execução de Obra</t>
  </si>
  <si>
    <t>contratação</t>
  </si>
  <si>
    <t>ART/RRT PROJ ARQ/PREF, FUND, EST, INFRA E FIS</t>
  </si>
  <si>
    <t>ART/RRT Proj Arq/Pref, Fund, Est, Infra e Fisc</t>
  </si>
  <si>
    <t>RRT, ART OU TRT DE EXECUÇÃO DA OBRA</t>
  </si>
  <si>
    <t>ALVARÁ OU LICENÇA CONSTRUÇÃO</t>
  </si>
  <si>
    <t>Alvará/licença para construção empreendimento</t>
  </si>
  <si>
    <t>ART/RRT PROJETO DE IMPLANTAÇÃO/ESTUDO DE MASSA</t>
  </si>
  <si>
    <t>ART/RRT Projeto de Implantação/Estudo de Massa</t>
  </si>
  <si>
    <t>CERTIFICAÇÃO</t>
  </si>
  <si>
    <t>Certificado PBQP-H</t>
  </si>
  <si>
    <t>DECLARAÇÃO ATENDIMENTO DESEMPENHO NBR 15575</t>
  </si>
  <si>
    <t>Declaração Atendimento Desempenho NBR 15575</t>
  </si>
  <si>
    <t>DATEC</t>
  </si>
  <si>
    <t>Documento de Avaliação Técnica</t>
  </si>
  <si>
    <t>LICENÇA AMBIENTAL</t>
  </si>
  <si>
    <t>Municipal(especificar na Descrição)</t>
  </si>
  <si>
    <t>CERTIDÃO - MATRÍCULA (REGISTRO DA INCORPORAÇÃO)</t>
  </si>
  <si>
    <t>Certidão - Matrícula (Registro da Incorporação)</t>
  </si>
  <si>
    <t>CERTIDÃO - MATRÍCULA (REGISTRO DO LOTEAMENTO)</t>
  </si>
  <si>
    <t>Certidão - Matrícula (Registro do Loteamento)</t>
  </si>
  <si>
    <t>CONTRATO DE MONITORAMENTO DE OBRA</t>
  </si>
  <si>
    <t>Contrato de Monitoramento de Obra</t>
  </si>
  <si>
    <t>DECLARAÇÃO PODER PÚBLICO - EQUIPAMENTOS</t>
  </si>
  <si>
    <t>Declaração Poder Público - Equipamentos</t>
  </si>
  <si>
    <t>Licença Ambiental ou Parecer Técnico</t>
  </si>
  <si>
    <t>TERMO GARANTIA CONTRA DEFEITOS SISTÊMICOS</t>
  </si>
  <si>
    <t>Termo de Garantia Contra Defeitos Sistêmicos</t>
  </si>
  <si>
    <t>LEI AUTORIZATIVA DOAÇÃO TERRENO - PUBLICADA</t>
  </si>
  <si>
    <t>Lei Autorizativa Doação Terreno</t>
  </si>
  <si>
    <t>doação</t>
  </si>
  <si>
    <t>NOME:</t>
  </si>
  <si>
    <t>INCLUSÃO DE LISTA DE DOCUMENTOS DO SIOPI</t>
  </si>
  <si>
    <t>SIOPI:</t>
  </si>
  <si>
    <t>Data Upload</t>
  </si>
  <si>
    <t>Emissão</t>
  </si>
  <si>
    <t>Validade</t>
  </si>
  <si>
    <t>Coluna1</t>
  </si>
  <si>
    <t>Conf.</t>
  </si>
  <si>
    <t>Ações</t>
  </si>
  <si>
    <t>   </t>
  </si>
  <si>
    <t>VERIFICAÇÃO PRELIMINAR DE DOCUMENTOS DO SIOPI</t>
  </si>
  <si>
    <t>ANÁLISE DEFINITVA - DOCUMENTOS NECESSÁRIOS PARA EMISSÃO DO LAE - CHECKLIST AE098</t>
  </si>
  <si>
    <t>ordem</t>
  </si>
  <si>
    <t>CHECKLIST</t>
  </si>
  <si>
    <t>NÃO É O CASO</t>
  </si>
  <si>
    <t>Coluna12</t>
  </si>
  <si>
    <t>LVT e AVALIAÇÃO</t>
  </si>
  <si>
    <t>#IDENTIFICADO</t>
  </si>
  <si>
    <t>INCOMPATÍVEL</t>
  </si>
  <si>
    <t xml:space="preserve">FRE HIS completa (em pdf assinado e em excel) contendo todas as abas.  </t>
  </si>
  <si>
    <t>verificar FRE</t>
  </si>
  <si>
    <t xml:space="preserve">FRE COMPLETA: das planilhas 1.1 a 1.7 - Identificação ao Cronograma. </t>
  </si>
  <si>
    <t xml:space="preserve">Matrícula do imóvel com certidão atualizada de inteiro teor contendo registro atualizado abrangendo o período mínimo de 10 anos.  </t>
  </si>
  <si>
    <t xml:space="preserve">Levantamento planialtimétrico cadastral georreferenciado em sistema de coordenada UTM, datum horizontal, SIRGAS 2000.  </t>
  </si>
  <si>
    <t xml:space="preserve">Projetos de implantação (com demonstração de capacidade de atendimento de áreas verdes e arborização conforme Portaria 725) e arquitetônico do empreendimento.  </t>
  </si>
  <si>
    <t xml:space="preserve">Poligonal FAR (poligonal da área a ser adquirida pela FAR/FD). </t>
  </si>
  <si>
    <t xml:space="preserve">Layout das unidades padrão e adaptada à acessibilidade universal.  </t>
  </si>
  <si>
    <t xml:space="preserve">Projeto de rota acessível.  </t>
  </si>
  <si>
    <t xml:space="preserve">Laudo de Sondagem do terreno de acordo com a NBR 6484 - Solo - Sondagem de simples reconhecimento com SPT - Método de ensaio e NBR 8036 - Programação de sondagens de simples reconhecimento do solo para fundações de edifícios – Procedimento.  </t>
  </si>
  <si>
    <t xml:space="preserve">Projeto de patamarização/terraplenagem com planta baixa e seções transversais contendo a cota de terreno natural e cota final projetada e tabela com indicação do volume movimentado.  </t>
  </si>
  <si>
    <t xml:space="preserve">Projeto de drenagem, considerando os parâmetros da Secretaria Nacional de Saneamento.  </t>
  </si>
  <si>
    <t xml:space="preserve">Projetos de água e esgoto, com a indicação do esquemático das linhas, diâmetro da tubulação e cotas de PV e, se for o caso, demais estudos preliminares de infraestrutura incidente e não incidente, suficientes para quantificação dos serviços.  </t>
  </si>
  <si>
    <t xml:space="preserve">Declaração do proponente informando o local de descarte do bota fora.  </t>
  </si>
  <si>
    <t xml:space="preserve">Quadros I e II da NBR 12.721 (para condomínios).  </t>
  </si>
  <si>
    <t xml:space="preserve">Carta ou Declaração de viabilidade de atendimento das concessionárias de energia elétrica, contendo as diretrizes básicas.  </t>
  </si>
  <si>
    <t xml:space="preserve">Carta ou Declaração de viabilidade de atendimento das concessionárias de esgoto, contendo as diretrizes básicas.  </t>
  </si>
  <si>
    <t xml:space="preserve">Carta ou Declaração de viabilidade de atendimento das concessionárias de água, contendo as diretrizes básicas.  </t>
  </si>
  <si>
    <t xml:space="preserve">Declaração do poder público, indicando a construtora selecionada no chamamento público (em caso de doação de terreno com proposta apresentada pela construtora).  </t>
  </si>
  <si>
    <t>x</t>
  </si>
  <si>
    <t xml:space="preserve">Levantamento Básico e Investigação Confirmatória conforme orientações do Guia de Sustentabilidade Ambiental CAIXA e NBR 15.515 (se for o caso).  </t>
  </si>
  <si>
    <t xml:space="preserve">Laudo geotécnico (se for o caso).  </t>
  </si>
  <si>
    <t xml:space="preserve">Laudo geotécnico para empreendimentos concentrados com necessidade de execução de taludes e contenções, alagáveis e/ou solos com suspeita de resistência insuficiente  (se for o caso).  </t>
  </si>
  <si>
    <t xml:space="preserve">Projeto de arquitetura com nível de intervenção contendo partes a construir e partes a demolir, no caso de proposta de requalificação (retrofit).  </t>
  </si>
  <si>
    <t xml:space="preserve">Laudo / Diagnóstico do Edifício contendo, no mínimo: parecer sobre estado de conservação da estrutura e se será necessário Laudo Estrutural de acordo com o nível de intervenção e estado diagnosticado, instalações hidráulicas, instalações elétricas, instalações de incêndio, cobertura, revestimentos e esquadrias, para propostas de requalificação (retrofit).  </t>
  </si>
  <si>
    <t xml:space="preserve">Laudo de Elevadores, se for o caso, para propostas de requalificação (retrofit).  </t>
  </si>
  <si>
    <t>RESULTADOS da VERIFICAÇÃO PRELIMINAR DE DOCUMENTOS DO SIOPI</t>
  </si>
  <si>
    <t>PARECER da GIHABFO</t>
  </si>
  <si>
    <t>A)</t>
  </si>
  <si>
    <t>AÇÃO EXTERNA: RESULTADO DE ANÁLISE NO SIOPI:</t>
  </si>
  <si>
    <t>2. ALERTA: deve sera verificada a correta disposição de arquivos no SIOPI, conforme a categoria correspondente da cada documento.</t>
  </si>
  <si>
    <t>B)</t>
  </si>
  <si>
    <t>AÇÃO INTERNA: DEMANDAR LVT e AVALIAÇÃO:</t>
  </si>
  <si>
    <t>REUNIÃO de PARTIDA DE ANÁLISE</t>
  </si>
  <si>
    <t>ROTEIRO DA REUNIÃO DE PARTIDA DE ANÁLISE:</t>
  </si>
  <si>
    <t>Analisar os documentos e realizar os apontamentos pertinentes nos campos em abaixo:</t>
  </si>
  <si>
    <t>1. Conforme reunião de partida de análise realizada em 16/10/2025, segue as pendências para análise definitiva do empreendimento:</t>
  </si>
  <si>
    <t>1. Qualificação Urbana</t>
  </si>
  <si>
    <t>a) Quanto à qualificação urbanística (verificar localização do terreno):</t>
  </si>
  <si>
    <t>Compatível com a qualificação urbanística aprovada.</t>
  </si>
  <si>
    <t xml:space="preserve">2. Carta ou Declaração de viabilidade de atendimento das concessionárias de água, contendo as diretrizes básicas.  </t>
  </si>
  <si>
    <t>3. Projetos de água, com a indicação do esquemático das linhas.</t>
  </si>
  <si>
    <t>b) Quanto à viabilidade de água:</t>
  </si>
  <si>
    <t xml:space="preserve">4. Carta ou Declaração de viabilidade de atendimento das concessionárias de esgoto, contendo as diretrizes básicas.  </t>
  </si>
  <si>
    <t>5. Projetos de esgoto, com a indicação do esquemático das linhas, diâmetro da tubulação e cotas de PV.</t>
  </si>
  <si>
    <t>c) Quanto à viabilidade de esgoto:</t>
  </si>
  <si>
    <t>6. Laudo de Sondagem do terreno de acordo com a NBR 6484 - Solo - Sondagem de simples reconhecimento com SPT - Método de ensaio e NBR 8036.</t>
  </si>
  <si>
    <t xml:space="preserve">7. Levantamento planialtimétrico cadastral georreferenciado em sistema de coordenada UTM, datum horizontal, SIRGAS 2000.  </t>
  </si>
  <si>
    <t xml:space="preserve">8. Projeto de patamarização/terraplenagem com planta baixa e seções transversais contendo a cota de terreno natural e cota final projetada e tabela com indicação do volume movimentado.  </t>
  </si>
  <si>
    <t xml:space="preserve">9. Projeto de drenagem, considerando os parâmetros da Secretaria Nacional de Saneamento.  </t>
  </si>
  <si>
    <t>d) Quanto à compatibilidade entre topografia natural e topografia proposta:</t>
  </si>
  <si>
    <t xml:space="preserve"> </t>
  </si>
  <si>
    <t xml:space="preserve">10. Levantamento planialtimétrico cadastral georreferenciado em sistema de coordenada UTM, datum horizontal, SIRGAS 2000.  </t>
  </si>
  <si>
    <t xml:space="preserve">11. Projetos de implantação (com demonstração de capacidade de atendimento de áreas verdes e arborização conforme Portaria 725) e arquitetônico do empreendimento.  </t>
  </si>
  <si>
    <t xml:space="preserve">12. Poligonal FAR (poligonal da área a ser adquirida pela FAR/FD). </t>
  </si>
  <si>
    <t xml:space="preserve">13. Matrícula do imóvel com certidão atualizada de inteiro teor contendo registro atualizado abrangendo o período mínimo de 10 anos.  </t>
  </si>
  <si>
    <t xml:space="preserve">14. FRE HIS completa (em pdf assinado e em excel) contendo todas as abas.  </t>
  </si>
  <si>
    <t>e) Quanto à poligonal FAR:</t>
  </si>
  <si>
    <t xml:space="preserve">15. Layout das unidades padrão e adaptada à acessibilidade universal.  </t>
  </si>
  <si>
    <t xml:space="preserve">16. Projeto de rota acessível.  </t>
  </si>
  <si>
    <t xml:space="preserve">17. Declaração do proponente informando o local de descarte do bota fora.  </t>
  </si>
  <si>
    <t xml:space="preserve">18. Quadros I e II da NBR 12.721 (para condomínios).  </t>
  </si>
  <si>
    <t>f) Quanto aos demais documentos necessários:</t>
  </si>
  <si>
    <t>RESULTADO DE ANÁLISE NO SIOPI:</t>
  </si>
  <si>
    <t>ENCERRAR CHAMADO DO SIOPI COM OS APONTAMENTOS DA REUNIÃO DE PARTIDA DE ANÁLISE ABAIXO:</t>
  </si>
  <si>
    <t>1. Conforme reunião de partida de análise realizada em 16/10/2025, segue as pendências para análise definitiva do empreendimento:
a) Quanto à qualificação urbanística (verificar localização do terreno):
Compatível com a qualificação urbanística aprovada.
c) Quanto à viabilidade de esgoto:
Apresentar servidão de rede de lançamento de efluentes da ETE na matricula de terceiros.
Apresentar proposta de delimitação física da área de ZPA
Apresentar projeto de rede de lançamento de efluentes não incidentes (projeto e orçamento não incidente)
Revisão da rede interna de esgoto.
d) Quanto à compatibilidade entre topografia natural e topografia proposta:
Apresentar Estudo de Cheia Máxima com tempo de retorno de 200 anos.
Ajuste do muro de arrimo para a linha de recuo de 3 metros.
Microdrenagem nas áreas de talude proximas aos Blocos residenciais.
e) Quanto à poligonal FAR:
Propor campo de areia na área de fundos do empreendimento.
Os equipamentos de lazer e os Blocos residenciais devem estar acima da conta de cheia máxima.
f) Quanto aos demais documentos necessários:
Apresentar FRE completa e assinada.
Apresentar FRE em Excel.
Incluir projetos de instalações prediais.</t>
  </si>
  <si>
    <t>VERIFICAÇÃO DAS ESPECIFICAÇÕES MÍNIMAS - FAR</t>
  </si>
  <si>
    <t>Especificações obrigatórias do projeto do EMPREENDIMENTO/IMPLANTAÇÃO</t>
  </si>
  <si>
    <t>DECLARATÓRIO (MEMORIAL FRE)</t>
  </si>
  <si>
    <t xml:space="preserve">PROJETOS </t>
  </si>
  <si>
    <t>PROJETO ESPECÍFICO</t>
  </si>
  <si>
    <t>DOCUMENTO ESPECÍFICO</t>
  </si>
  <si>
    <t>1. Apresentação do projeto e conformidade</t>
  </si>
  <si>
    <t>a) Deve ser atendido o conjunto de orientações ao proponente para aplicação das especificações de desempenho em empreendimentos de Habitação de Interesse Social; e de orientações ao Agente Financeiro para recebimento e análise dos projetos, disponíveis no sítio eletrônico do Programa Brasileiro da Qualidade e Produtividade do Habitat (PBQP-H).</t>
  </si>
  <si>
    <t>Sim</t>
  </si>
  <si>
    <t>b) Devem ser atendidas as especificações de desempenho em empreendimentos com base na NBR 15.575 vigente. Podem ser utilizadas as Fichas de Avaliação de Desempenho (FAD) de sistemas convencionais, como dado de entrada quanto ao desempenho potencial esperado, bem como para manter evidências dos meios definidos para o atendimento dos requisitos da ABNT NBR 15.575.</t>
  </si>
  <si>
    <t>c) Na ausência de Programa Setorial de Qualidade (PSQ)/PBQPH para um produto ou componente, devem ser utilizados aqueles que tenham certificação emitida por Organismos de Certificação de Produto (OCP) acreditado pelo INMETRO.</t>
  </si>
  <si>
    <t>d) O projeto apresentado pelo proponente para a contratação, deve dispor do nível técnico de detalhamento necessário para sua adequada execução, apresentado conforme a ABNT NBR 6492, devendo ser complementado por levantamento planialtimétrico georreferenciado em sistema de coordenadas UTM (Universal Transversa de Mercator), datum horizontal, Sistema Integrado de Referências Geográficas da América do Sul (SIRGAS 2000).</t>
  </si>
  <si>
    <t>Validar em projeto</t>
  </si>
  <si>
    <t>Arquitetônico/
Implantação</t>
  </si>
  <si>
    <t>2. Adequação do terreno</t>
  </si>
  <si>
    <t>I. Adequação ao sítio físico</t>
  </si>
  <si>
    <t>a) O projeto urbanístico deve apresentar adequação ao sítio físico, considerando elementos como vegetação, cursos d´água, topografia e edificações existentes.</t>
  </si>
  <si>
    <t>Terraplanagem/
Patamarização (se for o caso)</t>
  </si>
  <si>
    <t>b) Deve ser minimizada a necessidade de cortes e aterros, prevenidos casos de escorregamentos e erosão do solo e evitada a eliminação dos elementos arbóreos existentes.</t>
  </si>
  <si>
    <t>c) O empreendimento não deve se constituir em barreira física à conexão com a cidade.</t>
  </si>
  <si>
    <t>d) Não é permitido empreendimento em condomínio com área ociosa, sem funcionalidade, superior a 30% (trinta por cento) da área de matrícula.</t>
  </si>
  <si>
    <t>II. Parcelamento do solo</t>
  </si>
  <si>
    <t>a) Quando necessário o parcelamento do solo para implantação do empreendimento, este deve ser feito na forma de loteamento preferencialmente.</t>
  </si>
  <si>
    <t>b) no caso de loteamento, a quadra deve ter área máxima de 10.000m2.</t>
  </si>
  <si>
    <t>c) no caso de desmembramento, a soma das áreas dos lotes deve corresponder à área máxima de 10.000 (dez mil) m².</t>
  </si>
  <si>
    <t>d) A existência de legislação municipal que defina as áreas máximas de que tratam as alíneas “b” e “c” afasta o cumprimento do limite por elas definido.</t>
  </si>
  <si>
    <t>III. Terraplenagem</t>
  </si>
  <si>
    <t>a) Distância mínima de 1,50 m entre as edificações e os pés/cristas de taludes com até 1,50 m de altura e distância mínima de 3,0 m para as demais situações, ou conforme previsto pelo Município, o que for maior.</t>
  </si>
  <si>
    <t>Terraplenagem/
Contenções</t>
  </si>
  <si>
    <t>b) Altura máxima do talude: 4,50 m (quatro metros e meio). Para taludes superiores a 4,50 m (quatro metros e meio) prever berma com largura mínima de 1,50 m (um metro e meio), com solução de drenagem, sendo que nenhum segmento do talude deve ter mais de 4,50 m (quatro metros e meio) de altura.</t>
  </si>
  <si>
    <t>c) É obrigatória a construção de muros de contenção em situações que a divisa entre os dois lotes se dá em desnível, sempre que o desnível for igual ou superior a 1,00m.</t>
  </si>
  <si>
    <t>d) Projeto de contenções com parecer técnico sobre a estabilidade e inclinação dos taludes e contenções.</t>
  </si>
  <si>
    <t>e) Os taludes devem possuir sistema de drenagem que compreenda o lançamento final em sarjetas, valas, córregos ou galerias.</t>
  </si>
  <si>
    <t>Drenagem</t>
  </si>
  <si>
    <t>f) Os taludes devem possuir cobertura vegetal do estrato forrageiro e/ou arbustivo, com estrutura radicular adequada à contenção dos mesmos, concebidos com objetivos multifinalitários: segurança e paisagismo.</t>
  </si>
  <si>
    <t>g) Previsão de guarda-corpo ou outro inibidor de acesso, adequado a cada caso, para desníveis superiores a 1,00 m em áreas comuns de circulação ou acesso e quando a distância livre na horizontal entre o limite da área de circulação e a crista do talude ou arrimo foi inferior a 1,00 m.</t>
  </si>
  <si>
    <t>IV. Análise de riscos</t>
  </si>
  <si>
    <t>a) O projeto do empreendimento deve considerar as recomendações dos instrumentos de gestão de riscos de desastres existentes tais como planos, cartas, mapeamentos, laudos, entre outros, e as recomendações neles contidas.</t>
  </si>
  <si>
    <t>b) Na ausência dos estudos ou mapeamentos com análise de risco de deslizamentos, deve ser apresentado laudo geotécnico com a identificação do processo geodinâmico e respectivo nível de risco, quando couber.</t>
  </si>
  <si>
    <t>Estudos/
Mapeamento/
Laudo geotécnico</t>
  </si>
  <si>
    <t>V. Sondagem do terreno</t>
  </si>
  <si>
    <t>a) Sondagem do terreno de acordo com a NBR 6484 - Solo - Sondagem de simples reconhecimento com SPT - Método de ensaio e NBR 8036 - Programação de sondagens de simples reconhecimento do solo para fundações de edifícios - Procedimento.</t>
  </si>
  <si>
    <t>Sondagem com parecer</t>
  </si>
  <si>
    <t>3. Projeto de infraestrutura</t>
  </si>
  <si>
    <t>I. Drenagem</t>
  </si>
  <si>
    <t>a) O projeto de drenagem do empreendimento deve ser precedido de leitura aprofundada do sítio físico e do seu entorno, de forma a considerar as linhas naturais de escoamento de água e reduzir os riscos de inundação.</t>
  </si>
  <si>
    <t>b) Deve ser apresentado projeto de drenagem com Anotação de Responsabilidade Técnica (ART) emitida por responsável técnico, considerando os parâmetros Secretaria Nacional de Saneamento (SNS).</t>
  </si>
  <si>
    <t>c) A solução de drenagem deve ser baseada em estudo de vazão, para avaliação da necessidade de execução com microdrenagem, composta por captação superficial e redes, mesmo que o licenciamento municipal exija apenas o escoamento superficial.</t>
  </si>
  <si>
    <t>d) Os empreendimentos devem manter a vazão de pré-desenvolvimento, por meio de soluções de drenagem pluvial que contemplem infiltração, retenção e/ou detenção, atendendo os parâmetros da Secretaria Nacional de Saneamento (SNS).</t>
  </si>
  <si>
    <t>e) Dever ser avaliada a necessidade de drenagem entre lotes ou a instalação de dispositivo que reduza o poder erosivo das águas pluviais.</t>
  </si>
  <si>
    <t>f) O projeto da pavimentação deve estar associado ao projeto de drenagem do empreendimento.</t>
  </si>
  <si>
    <t>Pavimentação/
Drenagem</t>
  </si>
  <si>
    <t>II. Abastecimento de água potável</t>
  </si>
  <si>
    <t>a) Previsão de reservatório superior com volume mínimo de 500 (quinhentos) litros por UH para edificação unifamiliar e sistema de reservação com volume mínimo de 500 (quinhentos) litros por UH para edificação multifamiliar.</t>
  </si>
  <si>
    <t>Abastecimento</t>
  </si>
  <si>
    <t>a.1) O sistema de reservação é composto de reservatório superior e, eventualmente, reservatório inferior apoiado/enterrado, atendendo às necessidades de abastecimento das UH.</t>
  </si>
  <si>
    <t>Memorial</t>
  </si>
  <si>
    <r>
      <t xml:space="preserve">b) O reservatório de água condominial será preferencialmente enterrado, sendo admitida a utilização de reservatório tipo torre em concreto e </t>
    </r>
    <r>
      <rPr>
        <b/>
        <sz val="12"/>
        <color theme="1"/>
        <rFont val="Arial"/>
        <family val="2"/>
      </rPr>
      <t>proibida</t>
    </r>
    <r>
      <rPr>
        <sz val="12"/>
        <color theme="1"/>
        <rFont val="Arial"/>
        <family val="2"/>
      </rPr>
      <t xml:space="preserve"> a solução de reservatório e estrutura metálicos.</t>
    </r>
  </si>
  <si>
    <t>c) Nos casos em que a viabilidade depender da construção de reservatório do tipo torre em concreto:</t>
  </si>
  <si>
    <t>i. o projeto técnico deve atender às diretrizes da concessionária;</t>
  </si>
  <si>
    <t>ii. os reservatórios devem estar situados em áreas que serão doadas ao domínio do Ente público ou da concessionária, ainda que componham o custo de aquisição; e</t>
  </si>
  <si>
    <t>Arquitetônico/
Implantação/
Abastecimento</t>
  </si>
  <si>
    <t>Matrícula</t>
  </si>
  <si>
    <t>iii. a concessionária ou o poder concedente devem responsabilizar-se pela operação e manutenção do sistema a ser implantado.</t>
  </si>
  <si>
    <t>Declaração de viabilidade/
Manutenção/
Operação</t>
  </si>
  <si>
    <t>III. Esgotamento sanitário</t>
  </si>
  <si>
    <t>a) O projeto do empreendimento deve favorecer a gestão dos esgotos produzidos e resguardar as unidades habitacionais de possíveis impactos resultantes da implantação de sistemas locais de tratamento.</t>
  </si>
  <si>
    <t>b) A solução de esgotamento sanitário deve ser em rede interligada à estação de tratamento de esgoto existente da concessionária, exceto quando comprovada sua inviabilidade técnico-econômica.</t>
  </si>
  <si>
    <t>Esgoto</t>
  </si>
  <si>
    <t>b.1) A solução de fossa-sumidouro só será admitida como solução individual para edificação unifamiliar nos casos em que essa for a solução indicada na Diretriz de Viabilidade da Concessionária e, desde que haja a comprovação da impossibilidade de outra solução que interligue a rede pública, para os Municípios ou regiões que não possuem acesso a esse serviço público.</t>
  </si>
  <si>
    <t>c) Nos casos em que a viabilidade depender da construção de sistemas de saneamento:</t>
  </si>
  <si>
    <t>ii. estações de tratamento de Esgoto, de Água (ETE / ETA), Estações elevatórias ou boosters devem estar situados em áreas que serão doadas ao domínio do Ente público ou da concessionária, ainda que componham o custo de aquisição; e</t>
  </si>
  <si>
    <t>Arquitetônico/ Implantação/ Esgoto</t>
  </si>
  <si>
    <t>d) Nos casos de que trata a alínea "c", as unidades habitacionais e áreas construídas de uso comum devem estar distantes no mínimo:</t>
  </si>
  <si>
    <t>i. 15 m de estação elevatória de esgoto;</t>
  </si>
  <si>
    <t>ii. 250 m de unidade de tratamento aberto;</t>
  </si>
  <si>
    <t>iii.10 m de unidade de tratamento fechado - empreendimento com menos de 100 UH;</t>
  </si>
  <si>
    <t>iv. 20 m de unidade de tratamento fechado - empreendimentos entre 100 e 500 UH;</t>
  </si>
  <si>
    <t>v. 50 m de unidade de tratamento fechado - demais quantidades.</t>
  </si>
  <si>
    <t>IV. Coleta de Resíduos Sólidos</t>
  </si>
  <si>
    <t>a) O projeto do empreendimento deve favorecer a gestão de resíduos sólidos criando as condições necessárias para armazenamento e coleta, preferencialmente seletiva.</t>
  </si>
  <si>
    <t>Arquitetônico/
Paisagismo</t>
  </si>
  <si>
    <t>b) Deve ser prevista área específica e comum aos moradores para o armazenamento temporário dos resíduos sólidos, conforme as especificações a seguir:</t>
  </si>
  <si>
    <t>i. Local para armazenamento temporário: coberto, com piso impermeável, com ponto de água e esgoto, preferencialmente na testada no empreendimento e com acesso em nível para os veículos de coleta da prefeitura, em dimensões suficientes para abrigar todos os contêineres;</t>
  </si>
  <si>
    <t>ii. Contêiner para resíduos secos, destinados à coleta seletiva municipal: dimensionado para atender até 350 habitantes por metro cúbico; confeccionado em material metálico ou em Polietileno de Alta Densidade (PEAD) com rodízios e tampa articulada; com pintura nas cores verde, azul, vermelha ou amarela; para vidro, papel, plástico e metal, respectivamente, e com o texto escrito nas laterais e tampa "SECOS"; e</t>
  </si>
  <si>
    <t>iii. Contêiner para resíduos orgânicos: dimensionado para atender até 350 habitantes por metro cúbico; confeccionado em material metálico ou em PEAD com rodízios e tampa articulada; pintura nas cores cinza, marrom ou preta; com o texto escrito nas laterais e tampa "ORGÂNICOS".</t>
  </si>
  <si>
    <t>V. Equipamentos Públicos</t>
  </si>
  <si>
    <t>a) Quando necessária a construção de outros equipamentos públicos para atendimento às famílias beneficiárias, identificados no levantamento realizado pelo Ente Público, devem ser previstas pelo Ente Público Local áreas institucionais no empreendimento ou em distâncias compatíveis com aquelas estipuladas neste Anexo, conforme tipo de equipamento, sem prejuízo das exigências municipais de destinação de áreas públicas.</t>
  </si>
  <si>
    <t>Implantação/
Equipamentos</t>
  </si>
  <si>
    <t>b) As áreas institucionais devem possuir dimensões, forma e topografia compatíveis com a instalação de equipamentos a elas destinados, conforme definido pela respectiva política setorial em sua instância federal, estadual ou municipal, conforme o caso.</t>
  </si>
  <si>
    <t>c) As áreas institucionais devem estar associadas a praças, áreas verdes, áreas de uso comercial ou outras de uso comum, de modo a criar microcentralidades, isto é, associar usos diferentes num mesmo espaço, evitando-se sua implantação em áreas residuais que comprometam sua função em virtude de má localização.</t>
  </si>
  <si>
    <t>d) A implantação das áreas institucionais pode ocorrer em qualquer tipo de estrutura viária, desde que as situações que configurem polo gerador de tráfego ou condições de acesso restritivas atendam à legislação federal e do poder público local para o tema.</t>
  </si>
  <si>
    <t>4. Qualificação urbanística</t>
  </si>
  <si>
    <t>I. Porte do Empreendimento</t>
  </si>
  <si>
    <t>a) Deve ser respeitado o número máximo de unidades habitacionais (UH) por empreendimento e por grupo de empreendimentos contíguos, de acordo com o porte populacional do município, nos termos seguintes:</t>
  </si>
  <si>
    <t>i. até 20.000 habitantes: 50 UH por empreendimento / 200 UH por empreendimentos contíguos;</t>
  </si>
  <si>
    <t>Arquitetônico</t>
  </si>
  <si>
    <t>ii. de 20.001 a 50.000 habitantes: 100 UH por empreendimento / 300 UH por empreendimentos contíguos;</t>
  </si>
  <si>
    <t>iii. de 50.001 a 100.000 habitantes: 150 UH por empreendimento / 400 UH por empreendimentos contíguos;</t>
  </si>
  <si>
    <t>iv. de 100.001 a 500.000 habitantes: 250 UH por empreendimento / 500 UH por empreendimentos contíguos; e</t>
  </si>
  <si>
    <t>v. acima de 500.000 habitantes: 300 UH por empreendimento / 750 UH por empreendimentos contíguos.</t>
  </si>
  <si>
    <t>b) Em caso de empreendimentos contíguos, cada empreendimento deve ter viabilidade técnica de implantação independente dos demais, sem prejuízo do compartilhamento das soluções de esgotamento sanitário e abastecimento de água sob a gestão do Ente Público ou Concessionária, bem como dos espaços de esporte, lazer e cultura, quando situados em área pública ou em área a ser doada ao Ente Público, mediante pactuação entre os atores envolvidos.</t>
  </si>
  <si>
    <t>II. Condomínio</t>
  </si>
  <si>
    <t>a) Não é permitida a constituição de condomínios para empreendimentos compostos por edificações unifamiliares, exceto no caso de empreendimentos produzidos em territórios de comunidades tradicionais, que possuam impedimentos legais para o parcelamento ou para a individualização de matrículas.</t>
  </si>
  <si>
    <t>Manifestação do órgão correspondente, se for o caso</t>
  </si>
  <si>
    <t>b) No caso de condomínios compostos por edificações multifamiliares, deve ser observado o limite de 200 (duzentas) UH por condomínio, sendo admitido o máximo de 300 (trezentas) UH por condomínio nas hipóteses, previstas nesta Portaria, em que a quadra extrapolar 10.000 (dez mil) m².</t>
  </si>
  <si>
    <t>c) A delimitação dos condomínios em edificações multifamiliares, deve observar:</t>
  </si>
  <si>
    <t>i. não deve ultrapassar as dimensões de uma quadra;</t>
  </si>
  <si>
    <t>ii. é vedado o fechamento de vias de públicas; e</t>
  </si>
  <si>
    <t>iii. o fechamento do conjunto deve possuir no mínimo 50% (cinquenta por cento) de permeabilidade visual nas testadas para vias públicas.</t>
  </si>
  <si>
    <t>III. Afastamento entre as edificações</t>
  </si>
  <si>
    <t>a) Distância mínima entre edificações multifamiliares:</t>
  </si>
  <si>
    <t>i. Edificações até 3 pavimentos, maior ou igual a 4,50 m.</t>
  </si>
  <si>
    <t>ii. Edificações de 4 a 5 pavimentos, maior ou igual a 5,00 m.</t>
  </si>
  <si>
    <t>iii. Edificações acima de 5 pavimentos, maior ou igual a 6,00 m.</t>
  </si>
  <si>
    <t>b) É vedado direcionar as janelas de salas e de dormitórios para poço interno. Fica admitido direcionar a janela da área de serviço para poço interno, desde que garantida ventilação e iluminação naturais, nos termos da NBR 15.575. O poço deve desempenhar o papel de “torre de ventilação”, sem enclausuramento no térreo, integrando-o à área comum do edifício.</t>
  </si>
  <si>
    <t>c) Para edificação multifamiliar com bloco "H", é vedada a formação de átrios pela junção de dois blocos.</t>
  </si>
  <si>
    <t>IV. Sistemas de Espaços Livres</t>
  </si>
  <si>
    <t>a) Em caso de loteamento, projeto do empreendimento deve criar espaços públicos de circulação e espaços livres urbanos de permanência, que ofereçam condições de utilização pelos seus moradores e de seu entorno, através da introdução de usos e equipamentos adequados ao seu porte, destinação e aos costumes locais. Podem ser adotadas soluções implantadas em áreas institucionais.</t>
  </si>
  <si>
    <t>b) Deve ser prevista a iluminação pública, a arborização e o mobiliário urbano adequados para os espaços públicos de circulação e para os espaços livres urbanos de permanência, considerando questões de percepção de segurança e acessibilidade universal.</t>
  </si>
  <si>
    <t>Paisagismo</t>
  </si>
  <si>
    <t>c) Quando dentro do empreendimento existirem Áreas de Preservação Permanente (APP), o projeto do empreendimento deve associá-las a parques, estimulando sua preservação e respeitando os limites da legislação vigente.</t>
  </si>
  <si>
    <t>d) Em empreendimentos produzidos a partir de novos loteamentos, preferencialmente, 50% da área destinada aos espaços livres devem conformar uma única área e devem ter declividade compatível com a atividade (de lazer ativo) a ser nela desenvolvida.</t>
  </si>
  <si>
    <t>e) O empreendimento constituído por edificações unifamiliares ou multifamiliares deve conter equipamentos de uso comum, a serem implantados com recursos mínimos de 1% (um por cento) do valor da edificação e infraestrutura, destinados a:</t>
  </si>
  <si>
    <t>Orçamento</t>
  </si>
  <si>
    <t>i. obrigatoriamente, execução de uma sala de biblioteca em área condominial por condomínio; ou uma sala de biblioteca em área pública em loteamento(s) ou conjunto de condomínios; e</t>
  </si>
  <si>
    <t>i.1 a sala de biblioteca poderá ser substituída por praça de leitura nos casos de empreendimentos com até 75 (setenta e cinco) unidades habitacionais;</t>
  </si>
  <si>
    <t>ii. de forma complementar, execução de equipamentos esportivos, de lazer e espaços exclusivos cercados destinados a animais de estimação, preferencialmente em área pública.</t>
  </si>
  <si>
    <t>f) No caso de empreendimento sob a forma de condomínio conformado por mais de quatro unidades habitacionais o valor estabelecido no item anterior deverá custear, prioritariamente, os seguintes equipamentos interno ao condomínio:</t>
  </si>
  <si>
    <t>i. espaço coberto para uso comunitário e sala do síndico com local para armazenamento de documentos; e</t>
  </si>
  <si>
    <t>ii. espaço descoberto para lazer e recreação infantil.</t>
  </si>
  <si>
    <t>V. Tratamento paisagístico</t>
  </si>
  <si>
    <t>a) Elaboração e execução de projeto paisagístico do empreendimento, loteamento ou condomínio, contemplando:</t>
  </si>
  <si>
    <t>i. Calçadas, passeios e canteiros, especificando o dimensionamento e os tipos de pisos, e sua articulação com o sistema viário existente;</t>
  </si>
  <si>
    <t>ii. Espaços de permanência e contemplação, como bosques, parques e praças, e de recreação, como quadra e parquinho;</t>
  </si>
  <si>
    <t>iii. Especificação de vegetação arbórea, arbustiva e forração, existente e a plantar, priorizando o emprego de espécies nativas e frutíferas, em consonância com a zona bioclimática em que se encontram;</t>
  </si>
  <si>
    <t>iv. Mobiliário urbano (poste, parada de ônibus com recuo, coberta e com banco);</t>
  </si>
  <si>
    <t>v. Iluminação das áreas públicas e das áreas de uso comum dos condomínios, com Lâmpadas de LED com Selo Procel ou ENCE classe A no PBE; e</t>
  </si>
  <si>
    <t>Paisagismo/
Equipamentos</t>
  </si>
  <si>
    <t>vi. Espaços sombreados.</t>
  </si>
  <si>
    <t>b) Os empreendimentos devem ter arborização com diâmetro à altura do peito (DAP) mínimo de 3 cm (três centímetros), na seguinte proporção:</t>
  </si>
  <si>
    <t>i. uma árvore para cada unidade habitacional, em casos de edificações unifamiliares; e</t>
  </si>
  <si>
    <t>ii. uma árvore para cada duas unidades habitacionais, em caso de edificações multifamiliares.</t>
  </si>
  <si>
    <t>c) Para o cômputo da arborização podem ser contabilizadas árvores existentes internas a poligonal do empreendimento com DAP mínimo de 3 cm (três centímetros).</t>
  </si>
  <si>
    <t>d) O plantio de árvores, quando necessário, deverá ocorrer preferencialmente no interior da poligonal ou em área pública, a uma distância máxima de 1 km (um quilômetro) computado a partir do centro do terreno, para o sombreamento de espaços de recreação e lazer, ou ao longo das vias, para sombreamento de calçadas.</t>
  </si>
  <si>
    <t>e) Todas as vias deverão apresentar arborização, em pelo menos um dos lados, em espaçamento máximo de 15 m e DAP mínimo de 3 cm.</t>
  </si>
  <si>
    <t>f) o plantio das árvores deve ser acompanhado de execução de tutores e protetores junto às mudas.</t>
  </si>
  <si>
    <t>g) as áreas verdes devem ocupar, no mínimo, 10% (dez por cento) da área total do terreno do empreendimento, preferencialmente em agrupamentos de, no mínimo, 200 m2 (duzentos metros quadrados).</t>
  </si>
  <si>
    <t>5. Mobilidade e acessibilidade</t>
  </si>
  <si>
    <t>I. Acesso ao empreendimento</t>
  </si>
  <si>
    <t>a) O empreendimento deve estar articulado à malha viária existente ou possibilitar a integração com a malha futura, em conformidade com a diretriz viária estabelecida pelo Ente Público local, quando existente.</t>
  </si>
  <si>
    <t>b) A principal via de acesso ao empreendimento deve garantir sua conectividade com o restante da cidade, considerando, além da demanda por circulação por ele gerada, as diretrizes viárias estabelecidas pelo Ente Público local para a área, quando existentes.</t>
  </si>
  <si>
    <t>c) Não é permitido o acesso ao empreendimento diretamente por estradas ou vias expressas.</t>
  </si>
  <si>
    <t>Arquitetônico/
Situação</t>
  </si>
  <si>
    <t>LVT</t>
  </si>
  <si>
    <t>d) A via de acesso ao empreendimento deve:</t>
  </si>
  <si>
    <t>i. ser pavimentada, dotada de iluminação pública, de calçada e permitir acesso a transporte público; e</t>
  </si>
  <si>
    <t>ii. permitir a circulação confortável e segura de bicicletas por intermédio da criação de ciclovias, ciclofaixas ou, na impossibilidade de previsão destes elementos, pela adoção de sinalização vertical ou horizontal adequada.</t>
  </si>
  <si>
    <t>Sinalização, se for o caso</t>
  </si>
  <si>
    <r>
      <t>II. Sistema viário para</t>
    </r>
    <r>
      <rPr>
        <b/>
        <sz val="12"/>
        <color theme="1"/>
        <rFont val="Arial"/>
        <family val="2"/>
      </rPr>
      <t xml:space="preserve"> NOVOS PARCELAMENTOS (APENAS)</t>
    </r>
    <r>
      <rPr>
        <sz val="12"/>
        <color theme="1"/>
        <rFont val="Arial"/>
        <family val="2"/>
      </rPr>
      <t xml:space="preserve"> na forma de loteamento</t>
    </r>
  </si>
  <si>
    <t>a) O sistema viário do empreendimento deve ser projetado com hierarquização definida, de acordo com seu porte e tipologia, de forma a permitir a circulação de diversos modos de transporte, priorizando-se os não motorizados e o transporte público coletivo, e garantir o livre acesso de serviços públicos.</t>
  </si>
  <si>
    <t>b) As dimensões mínimas das vias devem obedecer à legislação municipal de parcelamento e uso do solo. Em caso de inexistência de lei específica, devem ser adotadas as seguintes dimensões mínimas de leito carroçável:</t>
  </si>
  <si>
    <t>i. Vias locais: 7,00 m</t>
  </si>
  <si>
    <t>ii. Vias coletoras: 12,00 m</t>
  </si>
  <si>
    <t>iii. Vias arteriais: 18,00 m com canteiro central de no mínimo 1,50 m.</t>
  </si>
  <si>
    <t>c) Calçadas: conforme a ABNT NBR 9050.</t>
  </si>
  <si>
    <t>d) Dimensões mínimas de faixa livre: calçadas, passeios e vias exclusivas de pedestres devem incorporar faixa livre com largura mínima recomendável de 1,50 m, sendo o mínimo admissível de 1,20 m.</t>
  </si>
  <si>
    <t>e) As faixas livres devem ser completamente desobstruídas e isentas de interferências, tais como vegetação, mobiliário urbano, equipamentos de infraestrutura urbana aflorados (postes, armários de equipamentos, e outros), orlas de árvores e jardineiras, bem como qualquer outro tipo de interferência ou obstáculo que reduza a largura da faixa livre. A interferência com rebaixamentos para acesso de veículos deverá ser tratada com previsão de rampas, garantidas as condições de acessibilidade universal. Eventuais obstáculos aéreos, tais como marquises, faixas e placas de identificação, toldos, luminosos, vegetação e outros, devem se localizar a uma altura superior a 2,10 m.</t>
  </si>
  <si>
    <t>Rota Acessível</t>
  </si>
  <si>
    <t>ART/RRT</t>
  </si>
  <si>
    <t>f) Ciclovias e ciclofaixas: Devem ser previstas nos projetos sempre que a topografia permitir e for possível conformar com o sistema viário local, obedecendo as determinações da Lei nº 12.587, 03 de janeiro de 2012, e o Plano de Mobilidade Urbana municipal, quando couber.</t>
  </si>
  <si>
    <t>g) O sistema viário do empreendimento deve ser projetado de forma a garantir o acesso às áreas institucionais e às áreas destinadas aos usos comerciais e de serviços, as quais, quando existentes, devem ser localizadas preferencialmente em via coletora ou arterial.</t>
  </si>
  <si>
    <t>h) O sistema viário do empreendimento deve priorizar o uso por pedestres e ciclistas e a acessibilidade às pessoas com deficiência e mobilidade reduzida.</t>
  </si>
  <si>
    <t>i) Não é permitida a execução de pavimentação em tratamento superficial, nas vias internas ao empreendimento. Para condomínios, não é permitida a pavimentação asfáltica.</t>
  </si>
  <si>
    <t>Pavimentação</t>
  </si>
  <si>
    <t>III. Áreas de uso comum</t>
  </si>
  <si>
    <t>a) Deve ser garantida a rota acessível em todas as áreas privadas de uso comum no empreendimento, nos termos da ABNT NBR 9050.</t>
  </si>
  <si>
    <t>Especificações obrigatórias do projeto da EDIFICAÇÃO/UNIDADE HABITACIONAL (UH)</t>
  </si>
  <si>
    <t>Levantamento planialtimétrico</t>
  </si>
  <si>
    <t>e) Admite-se o uso de sistemas construtivos modulares e industrializados Offsite, conforme regulamentação do Gestor do Fundo de Arrendamento Residencial e do Agente Operador do Fundo de Desenvolvimento Social.</t>
  </si>
  <si>
    <t>2. Programa de necessidades</t>
  </si>
  <si>
    <t>I. Programa mínimo da unidade habitacional</t>
  </si>
  <si>
    <t>a) Área útil mínima da UH (descontando as paredes) deve ser suficiente para atender o programa mínimo e as exigências de mobiliário para cada cômodo, respeitadas as seguintes áreas úteis mínimas:</t>
  </si>
  <si>
    <t>i. Casas: 40,00 m².</t>
  </si>
  <si>
    <t>ii. Apartamentos / Casas Sobrepostas: 41,50 m² (área útil com varanda), sendo 40m² de área principal do apartamento.</t>
  </si>
  <si>
    <t>b) Pé-direito: mínimo de 2,55 m (dois metros e cinquenta e cinco centímetros), admitindo-se 2,30 m (dois metros e trinta centímetros) no banheiro.</t>
  </si>
  <si>
    <t>c) Programa mínimo: Sala + 1 dormitório de casal + 1 dormitório para duas pessoas + cozinha + área de serviço + banheiro + varanda (para multifamiliar). Não foi estabelecida a área mínima dos cômodos, deixando aos projetistas a competência de formatar os ambientes da habitação segundo o mobiliário previsto a seguir:</t>
  </si>
  <si>
    <t>i. Dormitório de casal - Quantidade mínima de móveis: 1 cama (1,40 m x 1,90 m); 1 mesa de cabeceira (0,50 m x 0,50 m); e 1 guarda-roupa (1,60 m x 0,50 m). Circulação mínima entre mobiliário e/ou paredes de 0,50 m.</t>
  </si>
  <si>
    <t>Layout das unidades padrão/adaptada</t>
  </si>
  <si>
    <t>ii. Dormitório para duas pessoas - Quantidade mínima de móveis: 2 camas (0,90 m x 1,90 m); 1 mesa de cabeceira (0,50 m x 0,50 m); e 1 guarda-roupa (1,50 m x 0,50 m). Circulação mínima entre as camas de 0,80 m. Demais circulações, mínimo 0,50 m.</t>
  </si>
  <si>
    <t>iii. Cozinha - Largura mínima: 1,80 m. Quantidade mínima de itens: pia (1,20 m x 0,50 m); fogão (0,55 m x 0,60 m); e geladeira (0,70 m x 0,70 m). Previsão para armário sob a pia e gabinete.</t>
  </si>
  <si>
    <t>iv. Sala de estar/refeições - Largura mínima: 2,40 m. Quantidade mínima de móveis: sofás com número de assentos igual ao número de leitos; mesa para 4 pessoas; e estante/armário TV.</t>
  </si>
  <si>
    <t>Arquitetônico/
Layout</t>
  </si>
  <si>
    <t>v. Banheiro - Largura mínima: 1,50 m. Quantidade mínima de itens: 1 lavatório sem coluna, 1 bacia sanitária com caixa de descarga acoplada, 1 box com ponto para chuveiro (0,90 m x 0,95 m) com previsão para instalação de barras de apoio e de banco articulado. Assegurar a área para transferência à bacia sanitária e ao box.</t>
  </si>
  <si>
    <t>vi. Área de Serviço - Quantidade mínima de itens: um tanque (52 cm x 53 cm) e uma máquina de lavar roupa (60 cm x 65 cm). Prever espaço e garantia de acesso frontal para tanque e acesso frontal ou lateral para a máquina de lavar roupa.</t>
  </si>
  <si>
    <t>vii. Acessibilidade: Espaço livre de obstáculos em frente às portas de no mínimo 1,20 m. Nos banheiros, deve ser possível inscrever módulo de manobra sem deslocamento que permita rotação de 360° (D = 1,50 m) (observado o item 7.5.c da NBR 9050). Nos demais cômodos, deve ser possível inscrever módulo de manobra sem deslocamento que permita rotação de 180° (1,20 m x 1,50 m), livre de obstáculos, conforme definido pela NBR 9050, com exceção da varanda, que deverá ser integrada nas unidades adaptadas. A unidade padrão resultante é adaptável, permitindo sua transformação em unidade acessível por meio das adaptações sob demanda constantes do item 6 deste anexo, não implicando em alteração de paredes.</t>
  </si>
  <si>
    <t>viii. Varanda - em apartamentos: largura interna mínima de 0,80m e área útil mínima de 1,50 m2. É vedada varanda em balanço e é obrigatório que a varanda tenha conexão direta com a sala ou com dormitório.</t>
  </si>
  <si>
    <t>d) Nos dormitórios, para as regiões Norte e Nordeste, devem ser previstos ganchos de suporte para rede de descanso, instalados a uma altura entre 1,70m a 1,90m do piso e a uma distância entre 2,90m e 3,30m.</t>
  </si>
  <si>
    <t>f) Edificações de apartamentos são limitadas a um pavimento térreo mais três superiores (T+3), salvo quando houver elevador ou quando a edificação oferecer acesso em múltiplos níveis na qual o deslocamento máximo seja de até três andares.</t>
  </si>
  <si>
    <t>II. Itens externos</t>
  </si>
  <si>
    <t>a) Vagas de estacionamento conforme definido na legislação municipal.</t>
  </si>
  <si>
    <t>b) Bicicletário coberto para edificações multifamiliares contendo, no mínimo, 30% (trinta por cento) de vagas em relação ao total de unidades habitacionais.</t>
  </si>
  <si>
    <t xml:space="preserve">Arquitetônico / Implantação </t>
  </si>
  <si>
    <t>3. Estratégias de conforto</t>
  </si>
  <si>
    <t>I. Estratégias passivas</t>
  </si>
  <si>
    <t>a) O projeto deve explorar ao máximo estratégias passivas para garantir o conforto das unidades habitacionais, com o aproveitamento da iluminação e ventilação natural, por meio da forma do edifício, escolha adequada de fechamentos, escolha adequada de paredes externas e coberturas, disposição e tamanho das aberturas, tipos de esquadrias, sempre de acordo com o clima local para aumentar o conforto ambiental e o desempenho termoenergético da Unidade Habitacional.</t>
  </si>
  <si>
    <t>II. Ventilação</t>
  </si>
  <si>
    <t>a) Ventilação cruzada:</t>
  </si>
  <si>
    <t>i. Em todas as zonas bioclimáticas (definidas conforme a NBR 15.220-3), para edificações unifamiliares, deve ser garantida ventilação cruzada, ou seja, o escoamento de ar entre pelo menos duas fachadas diferentes, opostas ou adjacentes.</t>
  </si>
  <si>
    <t>b) Ventilação noturna:</t>
  </si>
  <si>
    <t>i. Em unidades localizadas nas zonas bioclimáticas 1 e 2 (R e M) e 3 e 4 (A e B), para todas as tipologias, deve ser garantida a ventilação noturna com segurança em dormitórios; e</t>
  </si>
  <si>
    <t>ii. Em unidades localizadas nas zonas bioclimática 7 e 8, para todas as tipologias, deve ser garantida a ventilação noturna com segurança em ambientes de permanência prolongada - dormitórios e sala.</t>
  </si>
  <si>
    <t>c) É vedada a ventilação mecânica nas UHs, à exceção dos banheiros das UHs localizadas nas zonas bioclimáticas 3B, 4B, 5B e 6B, desde que demonstrada a impossibilidade de ventilação natural ou através de poços de ventilação.</t>
  </si>
  <si>
    <t>III. Desempenho</t>
  </si>
  <si>
    <t>a) Laudo de desempenho térmico simplificado conforme NBR 15.575 para comprovação de desempenho mínimo dos ambientes de permanência prolongada das unidades habitacionais.</t>
  </si>
  <si>
    <t>Laudo de desempenho térmico simplificado</t>
  </si>
  <si>
    <t>i. Caso não seja enquadrável no método simplificado ou em caso de existência de barreiras para ventilação e insolação, deverá ser realizada simulação computadorizada para comprovação do desempenho térmico mínimo dos ambientes de permanência prolongada das unidades habitacionais.</t>
  </si>
  <si>
    <t>Simulação computadorizada, se for o caso</t>
  </si>
  <si>
    <t>b) Em casos de barreiras ou especificidades que interfiram no desempenho lumínico, deve ser apresentado respectivo laudo para as unidades habitacionais conforme NBR 15.575.</t>
  </si>
  <si>
    <t>Laudo de desempenho lumínico, se for o caso</t>
  </si>
  <si>
    <t>4. Sistemas e componentes</t>
  </si>
  <si>
    <t>I. Impermeabilização</t>
  </si>
  <si>
    <t>a) O tipo de impermeabilização será determinado segundo a solicitação imposta e observará, no mínimo, as seguintes condições:</t>
  </si>
  <si>
    <t>i. Umidade ascendente da fundação para as alvenarias: será realizada impermeabilização resistente à solicitação imposta pela umidade do solo;</t>
  </si>
  <si>
    <t>ii. Até 60 cm nas paredes externas em todo o perímetro do pavimento térreo sujeitos aos efeitos da água de respingo;</t>
  </si>
  <si>
    <t>iii. Banheiros, cozinhas, área de serviço e varandas: Nas paredes internas, a impermeabilização alcançará uma altura mínima de 20 cm acima do nível do piso acabado;</t>
  </si>
  <si>
    <t>b) Os ralos e as tubulações que transpassarem as lajes impermeabilizadas serão fixados na estrutura e possuirão detalhes específicos de arremate e reforços de impermeabilização.</t>
  </si>
  <si>
    <t>c) Conforme NBR 9575, não serão considerados sistema de impermeabilização: lona plástica, pintura asfáltica (aquela que não forma membrana) e argamassa dosada em obra com uso de aditivo que não siga as recomendações expressas do fabricante.</t>
  </si>
  <si>
    <t>d) Todos os pisos de áreas molhadas das unidades como banheiros, áreas de serviço, cozinhas (quando integradas às áreas de serviço) e áreas descobertas, bem como de áreas molháveis quando houver ralos, deverão ser impermeabilizados.</t>
  </si>
  <si>
    <t>e) Proteção da alvenaria externa: proteção horizontal em concreto com largura mínima de 0,50 m para casas e edificações multifamiliares. Nas áreas de serviço externas, deverá ser prevista calçada com largura mínima de 1,20 m e comprimento mínimo de 2,00 m na região do tanque e máquina de lavar.</t>
  </si>
  <si>
    <t>II. Sistemas de Vedação Vertical</t>
  </si>
  <si>
    <t>a) Sistemas de Vedação Vertical Externa - o projeto de fachada para edifícios de múltiplos pavimentos deve prever:</t>
  </si>
  <si>
    <t>i. Análise das movimentações da estrutura; posicionamento de frisos, juntas (movimentação, dessolidarização, estrutural, oculta, dentre outras), reforços com telas e demais detalhes construtivos.</t>
  </si>
  <si>
    <t>Arquitetônico (Fachada)</t>
  </si>
  <si>
    <t>ii. Procedimentos para a sua execução; avaliação por ensaios; diretrizes para acompanhamento da sua execução e indicação das atividades de manutenção pós-obra, considerando a facilidade de sua execução.</t>
  </si>
  <si>
    <t>iii. Desempenho dos materiais, aparência estética, resistência a intempéries.</t>
  </si>
  <si>
    <t>iv. Cuidados adicionais para regiões com classe de agressividade ambiental mais alta, a exemplo das regiões litorâneas.</t>
  </si>
  <si>
    <t>v. poderá ser utilizado revestimento em concreto regularizado e plano, ou chapisco e massa única ou emboço e reboco ou argamassa técnica decorativa (ABNT NBR 16.648), adequados para o acabamento final projetado.</t>
  </si>
  <si>
    <t>Memorial Descritivo</t>
  </si>
  <si>
    <t>vi. O projeto deverá prever a Vida Útil Projetada (VUP) para os sistemas de pintura externos de, no mínimo, 8 anos, com especificação de componentes, materiais, execução e técnica que permitam atender a VUP, conforme a NBR 15.575 - Edificações Habitacionais - Desempenho. É de responsabilidade da Construtora a garantia do sistema de pintura externo dentro da VUP, de 3 anos .</t>
  </si>
  <si>
    <t>vii. O preparo das superfícies que receberão a pintura deverá seguir ABNT NBR 13245 - Tintas para construção civil - Execução de pinturas em edificações não industriais - Preparação de superfície.</t>
  </si>
  <si>
    <t>viii. Deverá ser utilizada pintura com tinta ou textura acrílica premium ou superior, segundo a norma ABNT NBR 15.079.</t>
  </si>
  <si>
    <t>ix. Nas áreas de serviço externas à edificação, o azulejo deverá cobrir no mínimo a largura correspondente ao tanque e a máquina de lavar roupas (largura mínima de 1,20m e altura mínima de 1,50m).</t>
  </si>
  <si>
    <t>x. Absortância solar:</t>
  </si>
  <si>
    <t>Em unidades localizadas nas zonas bioclimáticas 1 e 2 (R e M), deve ser garantida a pintura das paredes externas predominantemente em cores claras a médias (absortância solar máxima de 0,6) ou o uso de acabamentos externos predominantemente com absortância solar máxima de 0,6. Cores escuras são admitidas em detalhes.</t>
  </si>
  <si>
    <t>x.2. Em unidades localizadas nas zonas bioclimáticas 3, 4, 5 e 6 (A e B), deve ser garantida a pintura das paredes externas predominantemente em cores claras (absortância solar máxima de 0,4) ou o uso de acabamentos externos predominantemente com absortância solar máxima de 0,4. Cores escuras são admitidas em detalhes.</t>
  </si>
  <si>
    <t>b) Sistemas de Vedação Vertical Interna:</t>
  </si>
  <si>
    <t>i. Revestimentos internos e de áreas comuns: gesso ou chapisco e massa única ou em emboço e reboco, ou ainda em concreto regularizado e plano, adequados para o acabamento final em pintura.</t>
  </si>
  <si>
    <t>ii. Pintura com tinta ou textura látex standard ou premium, segundo a norma ABNT NBR 15.079. O preparo das superfícies que receberão a pintura deverá seguir ABNT NBR 13.245 - Tintas para construção civil - Execução de pinturas em edificações não industriais - Preparação de superfície.</t>
  </si>
  <si>
    <t>iii. Revestimento com azulejo até altura mínima de 1,50 m (um metro e meio) em todas as paredes hidráulicas da cozinha, do banheiro e da área de serviço e em toda a altura da parede na área do box.</t>
  </si>
  <si>
    <t>Arquitetônico (Cortes)</t>
  </si>
  <si>
    <t>iv. Utilizar parede dupla de geminação. Quando utilizada parede simples, deverá ser comprovado o atendimento à NBR 15.575 - Edificações Habitacionais - Desempenho através da apresentação de FAD que atenda ao desempenho mínimo de índice de redução sonoro ponderado (Rw) para paredes de geminação de divisa de cômodos com e sem dormitório. Na ausência de FAD, será apresentado laudo de desempenho acústico que comprove o atendimento ao requisito mínimo da norma.</t>
  </si>
  <si>
    <t>FAD ou laudo de desempenho acústico, se for o caso</t>
  </si>
  <si>
    <t>III. Cobertura</t>
  </si>
  <si>
    <t>a) É obrigatória a execução de laje, salvo nos caso de sistemas construtivos em conformidade com as normas NBR16.936 e NBR16.970. Em casas, no caso de área de serviço externa, a cobertura se estenderá por toda a área, seguindo as mesmas especificações da UH, facultado o uso de laje.</t>
  </si>
  <si>
    <t>b) É vedado o uso de estrutura metálica quando o empreendimento estiver localizado em regiões litorâneas ou em ambientes agressivos a esse material.</t>
  </si>
  <si>
    <t>c) Prever proteção contra insetos e fungos ou autoclave de fábrica quando utilizada estrutura em madeira.</t>
  </si>
  <si>
    <t>d) Telhas de fibrocimento, aço, plásticas, isotérmicas e similares somente serão utilizadas sobre laje e, no caso de edificações multifamiliares, também com previsão de platibanda em todo o perímetro da edificação.</t>
  </si>
  <si>
    <t>e) No caso de opção por beiral, este deverá ter no mínimo 0,60 cm ou 0,10 cm maior que a calçada, o que for maior, com solução que evite carreamento do solo pelas águas pluviais. Todas as telhas componentes das duas primeiras fiadas do beiral serão fixadas individualmente, salvo quando houver forro no beiral.</t>
  </si>
  <si>
    <t>f) Prever abertura na cobertura, para ventilação permanente com passarinheira e ático entre a laje horizontal e o telhado com altura mínima de 50 cm (cinquenta centímetros), nas zonas bioclimáticas 5 e 6 (A e B), ou quando indicado.</t>
  </si>
  <si>
    <t>g) É vedada a exposição de instalações elétrica, hidráulicas, dentre outras, em lajes nos halls de circulação.</t>
  </si>
  <si>
    <t>h) Em caso de emprego de telhas cerâmicas esmaltadas, de concreto ou de fibrocimento, considerar espessura mínima de 6mm.</t>
  </si>
  <si>
    <t>i) Absortância solar:</t>
  </si>
  <si>
    <t>i. Em unidades localizadas nas zonas bioclimáticas 1, 2 e 3, para todas as edificações, a absortância solar do telhado deve ser menor ou igual a 0,6 (cores claras e médias), com exceção de coberturas em telhas de barro não vitrificada e cobertura verde.</t>
  </si>
  <si>
    <t>ii. Em unidades localizadas nas zonas bioclimáticas 4, 5, 6, 7 e 8, para todas as tipologias, a absortância solar do telhado deve ser menor ou igual a 0,4 (cores claras e médio-claras), com exceção de coberturas em telhas de barro não vitrificada e cobertura verde.</t>
  </si>
  <si>
    <t>IV. Piso</t>
  </si>
  <si>
    <t>a) É obrigatória a instalação de piso sobre contrapiso e rodapé em toda a unidade (exceto nas paredes que possuam revestimento cerâmico), incluindo as varandas, o hall e as áreas de circulação interna.</t>
  </si>
  <si>
    <t>b) O revestimento deve ser em cerâmica esmaltada PEI 4, com índice de absorção inferior a 10% (dez por cento), e desnível máximo de 15 mm (quinze milímetros), facultado o uso de piso vinílico nos quartos e sala, com qualificação mínima Residencial Pesado, nos termos da NBR 14.917. Para áreas molháveis e rota de fuga, o coeficiente de atrito dinâmico deve ser superior a 0,4.</t>
  </si>
  <si>
    <r>
      <t xml:space="preserve">c) Deve ser instalada soleira na porta de entrada e soleira com </t>
    </r>
    <r>
      <rPr>
        <b/>
        <sz val="12"/>
        <color theme="1"/>
        <rFont val="Arial"/>
        <family val="2"/>
      </rPr>
      <t>desnível</t>
    </r>
    <r>
      <rPr>
        <sz val="12"/>
        <color theme="1"/>
        <rFont val="Arial"/>
        <family val="2"/>
      </rPr>
      <t xml:space="preserve"> (máx. 15 mm) no box e área de serviço. O contrapiso deverá ser flutuante nos quartos e salas de multifamiliares.</t>
    </r>
  </si>
  <si>
    <t>d) As cotas dos pisos serão superiores à cota da calçada ao redor da casa, bloco ou torre.</t>
  </si>
  <si>
    <t>e) É dispensável a realização de contrapiso flutuante, mediante regularização da superfície da laje e apresentação de laudo acústico com comprovação do atendimento da NBR 15.575.</t>
  </si>
  <si>
    <t>V. Esquadrias</t>
  </si>
  <si>
    <t>a) É obrigatória a estanqueidade do sistema de esquadrias, demonstrando a solução adotada nas especificações do empreendimento.</t>
  </si>
  <si>
    <t>b) Portas e ferragens:</t>
  </si>
  <si>
    <t>i. Edificações unifamiliares: Portas de acesso em aço, PVC ou alumínio e internas em madeira.</t>
  </si>
  <si>
    <t>ii. Edificações multifamiliares: Portas de acesso à unidade e internas em madeira. No acesso ao bloco admite-se o uso de porta de aço, PVC ou de alumínio.</t>
  </si>
  <si>
    <t>iii. Em regiões litorâneas ou meio agressivos, não é permitido a utilização de portas de aço.</t>
  </si>
  <si>
    <t>iv. Caso seja proposto outro material, o desempenho similar será comprovado através de Laudo Técnico do fabricante.</t>
  </si>
  <si>
    <t>Laudo técnico do fabricante, se for o caso</t>
  </si>
  <si>
    <t>v. As portas de madeira deverão atender a norma ABNT NBR 15.930-2, levando em conta o desempenho mínimo em função da movimentação e local da instalação.</t>
  </si>
  <si>
    <t>vi. As portas de acesso aos espaços de uso comum, aos blocos e às unidades habitacionais não devem possuir vidros até altura de 1,10m.</t>
  </si>
  <si>
    <t>vii. Vão livre entre batentes de 0,80 m x 2,10 m em todas as portas. Previsão de área de aproximação para abertura das portas de acesso (0,60 m interno e 0,30 m externo). Em tipologia de casa prever ao menos duas portas de acesso, sendo 01 (uma) na sala para acesso principal e outra para acesso de serviço na cozinha/área de serviço.</t>
  </si>
  <si>
    <t>viii.Maçanetas de alavanca devem estar entre 0,90 m a 1,10 m do piso.</t>
  </si>
  <si>
    <t>ix. Em portas de aço, pintura com esmalte sobre fundo preparador. Em portas de madeira, com esmalte ou verniz ou utilização do kit porta pronta.</t>
  </si>
  <si>
    <t>x. É obrigatório o uso de vergas e contravergas com transpasse mínimo de 0,30 m, acima das portas.</t>
  </si>
  <si>
    <t>c) Janelas:</t>
  </si>
  <si>
    <t>i. Soluções previstas em todos os vãos externos deverão ser completas e com vidros, sem folhas fixas. É vedada a utilização de aço em regiões litorâneas ou ambientes agressivos, admitindo-se nesses casos janelas em madeira, PVC ou alumínio.</t>
  </si>
  <si>
    <t>ii. É obrigatório o uso de vergas e contravergas com transpasse mínimo de 0,30 m, além de peitoril com pingadeira e transpasse de 2 cm para cada lado do vão, ou solução equivalente que evite manchas de escorrimento de água abaixo do vão das janelas.</t>
  </si>
  <si>
    <t>iii. Os peitoris assentados atenderão a detalhes executivos que deem funcionalidade ao sistema, como a previsão de uma inclinação mínima de 3% em direção ao lado externo da edificação e a adoção de pingadeiras de no mínimo 2,5 cm, com sulco ou friso na extremidade e pequenas laterais, visando evitar o escorrimento ao longo da fachada. Serão admitidas esquadrias com peitoris integrados.</t>
  </si>
  <si>
    <t>iv. É vedado o uso de cobogós em substituição às janelas, exceto em áreas comuns de circulação desde que atendidos os aspectos construtivos estabelecidos nos itens ii e iii acima.</t>
  </si>
  <si>
    <t>v. Em janelas de aço, pintura com esmalte sobre fundo preparador. Em janelas de madeira, com esmalte ou verniz.</t>
  </si>
  <si>
    <t>vi. Em todas as zonas bioclimáticas, as esquadrias de dormitórios devem ser dotadas de esquadria com veneziana que permita escurecimento do cômodo, com garantia de ventilação natural da janela para a entrada de luz natural quando desejado.</t>
  </si>
  <si>
    <t>vii. Em unidades localizadas nas zonas bioclimáticas 5 e 6 (A e B) as aberturas da sala deverão prever recurso de sombreamento (veneziana, varanda, brise, beiral, anteparo ou equivalente).</t>
  </si>
  <si>
    <t>viii. Deverá ser previsto gradil nas janelas das casas e nas unidades térreas das edificações multifamiliares.</t>
  </si>
  <si>
    <t>ix. Deve ser prevista a utilização de selante a base de poliuretano ou poliéster para calafetação de janelas.</t>
  </si>
  <si>
    <t>VI. Sistemas prediais hidráulicos</t>
  </si>
  <si>
    <t>a) Parâmetros do sistema:</t>
  </si>
  <si>
    <t>i. Pressão estática máxima no sistema = 30 mca; e</t>
  </si>
  <si>
    <t>ii. Limitação de vazões no dimensionamento sistema:</t>
  </si>
  <si>
    <t>ii.1. ducha: 12 l/min</t>
  </si>
  <si>
    <t>ii.2. torneiras de pia de cozinha e tanque: 6 l/min</t>
  </si>
  <si>
    <t>ii.3. torneiras de lavatório: 4 l/min</t>
  </si>
  <si>
    <t>ii.4. alimentação de bacia de descarga: 9 l/min</t>
  </si>
  <si>
    <t>ii.5. Para fins de funcionalidade, alimentação do chuveiro elétrico: mínima de 12 l/min.</t>
  </si>
  <si>
    <t>b) Prever dispositivos economizadores para chuveiros e torneiras.</t>
  </si>
  <si>
    <t>i) Ralos: instalação de dois ralos sifonados no banheiro, um na varanda, um na cozinha, um na área de serviço, podendo ser um ralo para atender a cozinha e área de serviço, quando estes forem integrados, e um no hall de circulação de acesso às unidades para edificação multifamiliar.</t>
  </si>
  <si>
    <t>Projeto Hidrossanitário</t>
  </si>
  <si>
    <t>c) Prever pontos específicos de água e esgoto para máquina de lavar roupa.</t>
  </si>
  <si>
    <t>d) Lavatório: Louça sem coluna, com dimensão mínima de 30x40cm, sifão, e torneira metálica cromada com acionamento por alavanca ou cruzeta, segundo a norma ABNT NBR 10.281, com acabamento de registro de alavanca ou cruzeta.</t>
  </si>
  <si>
    <t>e) Bacia sanitária: com caixa acoplada e mecanismo de descarga com duplo acionamento, conforme a norma ABNT NBR 15.097, não sendo admitida bacia com abertura frontal e caixa plástica externa.</t>
  </si>
  <si>
    <t>f) Tanque: Capacidade mínima de 20 litros, de concreto pré-moldado, PVC, louça, inox, granilite ou mármore sintético com torneira metálica cromada com acionamento por alavanca ou cruzeta com arejador. Acabamento de registro de alavanca ou cruzeta.</t>
  </si>
  <si>
    <t>g). Pia da cozinha: Bancada de 1,20 m x 0,50 m com cuba de granito, mármore, inox, granilite ou mármore sintético, torneira metálica cromada. Torneira e acabamento de registro de alavanca ou cruzeta.</t>
  </si>
  <si>
    <t>i) Ralos: previsão de instalação de dois ralos sifonados no banheiro, um na varanda, um na cozinha, um na área de serviço, podendo ser um ralo para atender a cozinha e área de serviço, quando estes forem integrados, e um no hall de circulação de acesso às unidades para edificação multifamiliar.</t>
  </si>
  <si>
    <t>VII. Sistemas prediais Elétricos e de Comunicação</t>
  </si>
  <si>
    <t>a) Pontos de tomadas elétricas: Deverão atender à ABNT NBR NM 60669 e ABNT NBR 5410 com no mínimo 4 na sala, 4 na cozinha (sendo um para microondas), 2 na área de serviço (ferro de passar e máquina de lavar roupas), 2 em cada dormitório, 1 ponto para ar-condicionado em cada dormitório, 1 tomada no banheiro e mais 1 ponto elétrico para chuveiro. Todos os pontos serão entregues completos.</t>
  </si>
  <si>
    <t>Projeto elétrico</t>
  </si>
  <si>
    <t>b) Tomadas baixas a 0,40 m do piso acabado, interruptores, interfones, campainha e outros a 1,00 m do piso acabado.</t>
  </si>
  <si>
    <t>c) Iluminação de áreas condominiais internas:</t>
  </si>
  <si>
    <t>i. Plafon simples com soquete para todos os pontos de luz;</t>
  </si>
  <si>
    <t>i. Lâmpadas LED com Selo Procel ou ENCE nível A no PBE; e</t>
  </si>
  <si>
    <t>ii. Sistema automático de acionamento das lâmpadas - minuteria ou sensor de presença - em ambientes de permanência temporária.</t>
  </si>
  <si>
    <t>d) Iluminação de áreas condominiais externas:</t>
  </si>
  <si>
    <t>i. Programação de controle por horário ou fotossensor; (se for condominio fechado)</t>
  </si>
  <si>
    <t>ii. Lâmpadas LED com Selo Procel ou ENCE classe A no PBE.</t>
  </si>
  <si>
    <t>e) Pontos de comunicação: 3 pontos de telefone/lógica, sendo 1 na sala e 1 em cada dormitório (tubulação seca), 1 de campainha (completa e instalada), 1 ponto de antena (tubulação seca) e 1 ponto de interfone (completo e instalado) quando em edificação com mais de dois pavimentos.</t>
  </si>
  <si>
    <t>Projeto elétrico/telefonia</t>
  </si>
  <si>
    <t>f) Interfone: Instalar sistema de porteiro eletrônico para edificações com mais de dois pavimentos, com possibilidade de migração para sistema de interfonia digital.</t>
  </si>
  <si>
    <t>g) Deve ser previsto ponto para antena individual em edificações multifamiliares.</t>
  </si>
  <si>
    <t>h) Tubulação para cabos de redes de telecomunicações: deve ser prevista a tubulação de infraestrutura seca subterrânea desde a rua em frente às edificações ou casas e internamente às construções para distribuição dos cabos até os pontos de utilização nas unidades habitacionais.</t>
  </si>
  <si>
    <t>Projeto lógica</t>
  </si>
  <si>
    <t>i) Prever ponto para instalação de aparelho de ar-condicionado nos 2 quartos, com a instalação de tubulação de infraestrutura completa (com fiação) e para o dreno de água em cada cômodo, além da previsão de circuito específico e dimensionamento no quadro geral para instalação dos disjuntores específicos do sistema de ar-condicionado.</t>
  </si>
  <si>
    <t>j) No caso de sistema convencional (de parede), deve ser prevista a abertura de vão em no mínimo um cômodo e o isolamento/vedação deste vão, diverso da abertura da esquadria. Deverá constar no Manual do Proprietário instalação da base de apoio em caixilho de madeira e/ou de concreto ou base de apoio metálica, de responsabilidade do usuário. Deverá ser prevista padronização do ponto de instalação das condensadoras na fachada, que permita ventilação adequada do aparelho e manutenção segura, a constar na Convenção do condomínio.</t>
  </si>
  <si>
    <t>k) Prever, conforme a NBR 5410, circuitos independentes para iluminação, tomadas de uso geral, tomadas de uso específico para cozinha, área de serviço e para o chuveiro, dimensionados para a potência usual do mercado local, inclusive os 02 circuitos para ar-condicionado. Prever no quadro de distribuição: Disjuntor geral, Dispositivo DR e ao menos 02 (duas) posições de disjuntor vagas.</t>
  </si>
  <si>
    <t>VIII. Elevador</t>
  </si>
  <si>
    <t>a) Para edificações multifamiliares acima de dois pavimentos sem elevador, deve ser previsto e indicado no projeto espaço destinado à sua instalação, bem como informado no manual do proprietário, o qual deve permitir sua execução e instalação futura. Não é necessária nenhuma obra física para este fim, exceto a execução da sua fundação, que deverá ser projetada e executada caso o espaço previsto para a futura instalação do elevador esteja no interior da edificação. Além disso, a estrutura deverá ser projetada e executada para suportar as cargas de instalação e operação do equipamento.</t>
  </si>
  <si>
    <t>Projeto de fundação, se for o caso de previsão de elevador futuro interno</t>
  </si>
  <si>
    <t>b) O projeto de empreendimento habitacional com previsão de elevador deverá atender às seguintes exigências:</t>
  </si>
  <si>
    <t>i. especificações mínimas definidas em regulamentação do Agente Operador da linha de atendimento, subsidiada pela área de engenharia do agente financeiro e validada pela Secretaria Nacional de Habitação, considerando as referências de durabilidade e resistência definidas na NBR 16858-1-2020; EN-81/20; EN-81/71 Classe 2; EN-13501-1; e</t>
  </si>
  <si>
    <t>ii. contratação de manutenção preventiva e corretiva por sessenta meses.</t>
  </si>
  <si>
    <t>IX. Instalação de gás</t>
  </si>
  <si>
    <t>a) Preferencialmente, o fornecimento de gás será através de gás natural canalizado, nas localidades onde existe disponibilidade.</t>
  </si>
  <si>
    <t>b) É vedado o uso de botijões dentro das unidades habitacionais em empreendimentos com mais de 2 pavimentos.</t>
  </si>
  <si>
    <t>Projeto de instalações de gás, se for o caso</t>
  </si>
  <si>
    <t>c) Instalação de sistema para individualização do consumo de gás, em conformidade com os padrões locais.</t>
  </si>
  <si>
    <t>d) Deve ser prevista a proteção física dos medidores de gás.</t>
  </si>
  <si>
    <t>X. Correspondência</t>
  </si>
  <si>
    <t>a) Deve ser instalada uma caixa para recebimento de correspondências com identificação da unidade habitacional em edificações multifamiliares.</t>
  </si>
  <si>
    <t>XI. Sistemas Inovadores</t>
  </si>
  <si>
    <t>a) Serão aceitas tecnologias inovadoras de construção homologadas pelo SiNAT, desde que tenham Documento de Avaliação Técnica (DATec) vigente no âmbito do SiNAT do PBQP-H.</t>
  </si>
  <si>
    <t>DATEC válido</t>
  </si>
  <si>
    <t>b) Devem ser instaladas placas informativas nas edificações de empreendimentos nos casos de utilização de alvenaria estrutural ou sistemas inovadores.</t>
  </si>
  <si>
    <t>5. Acessibilidade e adaptação</t>
  </si>
  <si>
    <t>I. Unidades adaptadas (conforme demanda)</t>
  </si>
  <si>
    <t>a) Disponibilizar unidades adaptadas ao uso por pessoas com deficiência, quando houver, de acordo com a demanda necessária e conforme a deficiência apresentada, com alguns dos seguintes itens:</t>
  </si>
  <si>
    <t>i. Puxador horizontal na porta do banheiro, conforme ABNT NBR 9050;</t>
  </si>
  <si>
    <t>ii. Barras de apoio junto à bacia sanitária, conforme ABNT NBR 9050;</t>
  </si>
  <si>
    <t>iii. Barras de apoio no boxe do chuveiro, conforme ABNT NBR 9050;</t>
  </si>
  <si>
    <t>iv. Banco articulado para banho, conforme ABNT NBR 9050;</t>
  </si>
  <si>
    <t>v. Barras de apoio junto ao lavatório, conforme ABNT NBR 9050;</t>
  </si>
  <si>
    <t>vi. Bacia sanitária com caixa acoplada e acionamento por alavanca, conforme ABNT NBR 9050;</t>
  </si>
  <si>
    <t>vii. Torneiras de banheiro, cozinha e tanque com acionamento por alavanca ou por sensor;</t>
  </si>
  <si>
    <t>viii. Bancada de cozinha instalada a 85 cm com altura livre inferior de 73 cm;</t>
  </si>
  <si>
    <t>ix. Plataforma elevatória de percurso fechado;</t>
  </si>
  <si>
    <t>x. Chuveiro com barra deslizante para ajuste de altura;</t>
  </si>
  <si>
    <t>xi. Lavatório e bancada de cozinha instalados a 70 cm do piso acabado (ou outra altura indicada pela pessoa com nanismo);</t>
  </si>
  <si>
    <t>xii. Registro do chuveiro instalado a 80 cm do piso acabado (ou outra altura indicada pela pessoa com nanismo);</t>
  </si>
  <si>
    <t>xiii. Registro do banheiro instalado a 80 cm do piso acabado (ou outra altura indicada pela pessoa com nanismo);</t>
  </si>
  <si>
    <t>xiv. Acessórios de banheiro instalados a 80 cm do piso acabado (ou outra altura indicada pela pessoa com nanismo);</t>
  </si>
  <si>
    <t>xv. Quadro de distribuição de energia instalado a 80 cm do piso acabado (ou outra altura indicada pela pessoa com nanismo);</t>
  </si>
  <si>
    <t>xvi. Maçanetas, interruptores, campainha e interfone (quando na parede), instalados 80 cm do piso acabado (ou outra altura indicada pela pessoa com nanismo);</t>
  </si>
  <si>
    <t>xvii. Sinalização luminosa intermitente em todos os cômodos, instalada junto ao sistema de iluminação do ambiente e acionada em conjunto com a campainha e com o interfone;</t>
  </si>
  <si>
    <t>xviii. Interfone para edificações com mais de dois pavimentos</t>
  </si>
  <si>
    <t>xix. Fita contrastante para sinalização de degraus ou escadas internas, conforme ABNT NBR 9050;</t>
  </si>
  <si>
    <t>xx. Contraste visual entre piso e paredes e entre paredes e portas, conforme ABNT NBR 9050;</t>
  </si>
  <si>
    <t>xxi. Contraste visual para tomadas, interruptores, quadros de distribuição de energia, campainha e interfone;</t>
  </si>
  <si>
    <t>xxii. Adesivos em braile junto a interruptores indicando sua posição (ligado/desligado) e no quadro de distribuição indicando os circuitos relacionados a cada disjuntor; e</t>
  </si>
  <si>
    <t>xxiii. Fixador de portas para mantê-las abertas quando necessário.</t>
  </si>
  <si>
    <t>6. Gestão das águas</t>
  </si>
  <si>
    <t>I. Instalações</t>
  </si>
  <si>
    <t>a) O projeto do empreendimento e edificações deverá favorecer a gestão das águas (potáveis e pluviais) contribuindo para mitigar problemas de escassez e para a utilização mais sustentável desse insumo.</t>
  </si>
  <si>
    <t>b) A bomba de água deve possuir ENCE nível A no PBE, quando houver.</t>
  </si>
  <si>
    <t>II. Medição individualizada</t>
  </si>
  <si>
    <t>a) Instalação de sistema para individualização do consumo de água, em conformidade com os padrões da concessionária local.</t>
  </si>
  <si>
    <t>b) Nos locais onde não houver padrões específicos da concessionária, deve ser realizada a instalação de sistema para individualização de água com locação de hidrômetro homologado pelo INMETRO, em área comum, no térreo.</t>
  </si>
  <si>
    <t>c) Deve ser prevista a proteção física dos medidores de água.</t>
  </si>
  <si>
    <t>7. Ações do construtor</t>
  </si>
  <si>
    <t>I. Orientações às famílias beneficiárias</t>
  </si>
  <si>
    <t>a) Deverá ser entregue a todas as famílias beneficiárias, Manual do Proprietário contendo todas as informações necessárias para a compreensão sobre a adequada ocupação da unidade habitacional, manutenção preventiva, garantias, assistência técnica e Serviço de Atendimento ao Consumidor, com destaque para sistemas inovadores, que requeiram atenção específica, atendendo a norma da ABNT NBR 14.037, quando for o caso. O manual deverá conter imagens que exemplifiquem o sistema, com adoção de linguagem simples. Deverá ser fornecido também em versão acessível a PCD e digital.</t>
  </si>
  <si>
    <t>b) O Construtor deverá prever capacitação aos beneficiários para a correta manutenção do sistema de pintura externo, além e inserir orientações no Manual do Proprietário que contenham o custo periódico para manutenção.</t>
  </si>
  <si>
    <t>d) No caso de edificação multifamiliar, deve ser entregue Manual do Síndico ao(s) morador(es) responsável(eis).</t>
  </si>
  <si>
    <t>e) Deverão ser estabelecidos e divulgados canais de comunicação para recebimento de questões relacionadas a problemas construtivos.</t>
  </si>
  <si>
    <t>f) Devem ser instaladas placas informativas nas edificações de empreendimentos nos casos de utilização de alvenaria estrutural ou sistemas inovadores.</t>
  </si>
  <si>
    <t>II. Descomissionamento</t>
  </si>
  <si>
    <t>a) A obtenção do CNPJ do Condomínio será de responsabilidade da empresa construtora, quando ocorrerá o descomissionamento da obra.</t>
  </si>
  <si>
    <t>ROTEIRO DE ANÁLISE FAR</t>
  </si>
  <si>
    <t>PARECER de PENDÊNCIAS de ENGENHARIA</t>
  </si>
  <si>
    <t>1. Conforme análise de engenharia dos documentos disponíveis no SIOPI em XX/XX/2025, segue Relatório de Pendências de Engenharia para continuidade da análise:</t>
  </si>
  <si>
    <t>VIABILIDADE TÉCNICA - PROJETOS NÃO INCIDENTES</t>
  </si>
  <si>
    <t>a) Quanto ao DVT de Água, Projeto de Rede Não-Incidente e Projeto de Sistema de Abastecimento de Água do Empreendimento:</t>
  </si>
  <si>
    <t>Apresentar</t>
  </si>
  <si>
    <t>b) Quanto ao DVT de Esgoto, Projeto de Rede Não-Incidente e Projeto de Sistema de Esgotamento Sanitário do Empreendimento:</t>
  </si>
  <si>
    <t>c) Quanto ao Projeto Não-Incidente de Terraplanagem, Pavimentação e Drenagem:</t>
  </si>
  <si>
    <t xml:space="preserve">Apresentar </t>
  </si>
  <si>
    <t>PROJETOS DE INFRAESTRUTURA INCIDENTE - ÁGUA, ESGOTO, TERRAPLANAGEM, PAVIMENTAÇÃO e DRENAGEM</t>
  </si>
  <si>
    <t>d) Quanto ao Projeto de Sistema de Abastecimento de Água do Empreendimento (redes e equipamentos):</t>
  </si>
  <si>
    <t>e) Quanto ao Projeto de Sistema de Esgotamento Sanitário do Empreendimento (redes e equipamentos):</t>
  </si>
  <si>
    <t>f) Quanto ao Levantamento Planialtimétrico e o Projeto de Terraplanagem, Pavimentação e Drenagem do Empreendimento (redes e equipamentos):</t>
  </si>
  <si>
    <t>C)</t>
  </si>
  <si>
    <t>PROJETOS DE IMPLANTAÇÃO:</t>
  </si>
  <si>
    <t>g) Quanto ao Projeto de Implantação do Empreendimento e Poligonal FAR:</t>
  </si>
  <si>
    <t>h) Quanto ao Projeto de Rota Acessível do Empreendimento:</t>
  </si>
  <si>
    <t>D)</t>
  </si>
  <si>
    <t>PROJETOS DE EDIFICAÇÃO (Predial):</t>
  </si>
  <si>
    <t>i) Quanto ao Projeto Arquitetônico:</t>
  </si>
  <si>
    <t>j) Quanto ao Projeto Hidráulico Predial:</t>
  </si>
  <si>
    <t>k) Quanto ao Projeto Sanitário Predial:</t>
  </si>
  <si>
    <t>l) Quanto ao Projeto Elétrico/Telecomunicação Predial:</t>
  </si>
  <si>
    <t>m) Quanto ao Projeto de Drenagem Predial:</t>
  </si>
  <si>
    <t>E)</t>
  </si>
  <si>
    <t>FICHA RESUMO DO EMPREENDIMENTO: (Não se analisa orçamento nesse momento - apenas após aceitação dos projetos)</t>
  </si>
  <si>
    <t>n) Quanto à FRE, Memorial Descritivo, Quadros de Áreas e Cronograma:</t>
  </si>
  <si>
    <t>F)</t>
  </si>
  <si>
    <t>ANÁLISE DE DOCUMENTOS ESPECÍFICOS:</t>
  </si>
  <si>
    <t>o) Quanto à Sondagem:</t>
  </si>
  <si>
    <t>p) Quanto ao Estudo de Cheia Máxima:</t>
  </si>
  <si>
    <t>q) Quanto ao Estudo Básico Ambiental e Investigação Confirmatória:</t>
  </si>
  <si>
    <t>r) Quanto ao Relatório de Desempenho NBR 15.575:</t>
  </si>
  <si>
    <t>s) Quanto ao Quadro da NBR 12.721 (apenas para condomínios):</t>
  </si>
  <si>
    <t>G)</t>
  </si>
  <si>
    <t>SOLICITAÇÃO DE NOVOS DOCUMENTOS:</t>
  </si>
  <si>
    <t>t) Quanto aos novos documentos solicitados:</t>
  </si>
  <si>
    <t>H)</t>
  </si>
  <si>
    <t>ENCERRAR CHAMADO DO SIOPI COM AS PENDÊNCIAS DA ANÁLISE ABAIXO:</t>
  </si>
  <si>
    <t>Apresentar projeto e orçamento de rede não incidente.</t>
  </si>
  <si>
    <t>Apresentar DVT Esgoto atualizada; Apresentar manifestação da concessionária sobre uso / capacidade da EEE de outro empreendimento;  Apresentar projeto e orçamento da rede (recalque) não incidente. Reapresentar projeto EEE do FAR São José 1.</t>
  </si>
  <si>
    <t>Apresentar levantamento planialtimétrico georreferenciado compatível com matrícula. Apresentar estudo sobre a necessidade de troca de solos. Apresentar projeto revisado de patamarização com indicação do nível do FAR São José 1. Verificar a necessidade de trincheira drenante. Apresentar projeto de microdrenagem.</t>
  </si>
  <si>
    <t>Apresentar projeto de rota acessível ajustado, com indicações de acesso ao empreendimento.</t>
  </si>
  <si>
    <t>Deve ser prevista proteção (guarda-corpo) no arrimo na via sem denominação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</si>
</sst>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R$&quot;\ * #,##0.00_-;\-&quot;R$&quot;\ * #,##0.00_-;_-&quot;R$&quot;\ * &quot;-&quot;??_-;_-@_-"/>
  </numFmts>
  <fonts count="23" x14ac:knownFonts="1">
    <font>
      <sz val="11"/>
      <color theme="1"/>
      <name val="Aptos Narrow"/>
      <family val="2"/>
      <scheme val="minor"/>
    </font>
    <font>
      <sz val="11"/>
      <name val="Aptos Narrow"/>
      <family val="2"/>
      <scheme val="minor"/>
    </font>
    <font>
      <b/>
      <sz val="11"/>
      <color theme="1"/>
      <name val="Aptos Narrow"/>
      <family val="2"/>
      <scheme val="minor"/>
    </font>
    <font>
      <sz val="8"/>
      <name val="Aptos Narrow"/>
      <family val="2"/>
      <scheme val="minor"/>
    </font>
    <font>
      <b/>
      <sz val="14"/>
      <color theme="1"/>
      <name val="Aptos Narrow"/>
      <family val="2"/>
      <scheme val="minor"/>
    </font>
    <font>
      <sz val="9"/>
      <name val="Aptos Narrow"/>
      <family val="2"/>
      <scheme val="minor"/>
    </font>
    <font>
      <b/>
      <sz val="9"/>
      <color theme="1"/>
      <name val="Aptos Narrow"/>
      <family val="2"/>
      <scheme val="minor"/>
    </font>
    <font>
      <b/>
      <sz val="12"/>
      <color theme="1"/>
      <name val="Aptos Narrow"/>
      <family val="2"/>
      <scheme val="minor"/>
    </font>
    <font>
      <b/>
      <sz val="16"/>
      <color theme="1"/>
      <name val="Aptos Narrow"/>
      <family val="2"/>
      <scheme val="minor"/>
    </font>
    <font>
      <sz val="14"/>
      <color theme="1"/>
      <name val="Aptos Narrow"/>
      <family val="2"/>
      <scheme val="minor"/>
    </font>
    <font>
      <i/>
      <sz val="11"/>
      <color rgb="FF002060"/>
      <name val="Aptos Narrow"/>
      <family val="2"/>
      <scheme val="minor"/>
    </font>
    <font>
      <sz val="11"/>
      <color theme="1"/>
      <name val="Aptos Narrow"/>
      <family val="2"/>
      <scheme val="minor"/>
    </font>
    <font>
      <sz val="12"/>
      <color theme="1"/>
      <name val="Arial"/>
      <family val="2"/>
    </font>
    <font>
      <sz val="10"/>
      <name val="Arial"/>
      <family val="2"/>
    </font>
    <font>
      <sz val="12"/>
      <name val="Arial"/>
      <family val="2"/>
    </font>
    <font>
      <b/>
      <sz val="12"/>
      <name val="Arial"/>
      <family val="2"/>
    </font>
    <font>
      <b/>
      <sz val="12"/>
      <color theme="1"/>
      <name val="Arial"/>
      <family val="2"/>
    </font>
    <font>
      <i/>
      <sz val="12"/>
      <color theme="1"/>
      <name val="Arial"/>
      <family val="2"/>
    </font>
    <font>
      <sz val="12"/>
      <color rgb="FFFF0000"/>
      <name val="Arial"/>
      <family val="2"/>
    </font>
    <font>
      <b/>
      <sz val="24"/>
      <color theme="1"/>
      <name val="Aptos Narrow"/>
      <family val="2"/>
      <scheme val="minor"/>
    </font>
    <font>
      <b/>
      <sz val="22"/>
      <color theme="1"/>
      <name val="Aptos Narrow"/>
      <family val="2"/>
      <scheme val="minor"/>
    </font>
    <font>
      <b/>
      <sz val="10"/>
      <color theme="1"/>
      <name val="Aptos Narrow"/>
      <family val="2"/>
      <scheme val="minor"/>
    </font>
    <font>
      <b/>
      <sz val="18"/>
      <color theme="1"/>
      <name val="Aptos Narrow"/>
      <family val="2"/>
      <scheme val="minor"/>
    </font>
  </fonts>
  <fills count="13">
    <fill>
      <patternFill patternType="none"/>
    </fill>
    <fill>
      <patternFill patternType="gray125"/>
    </fill>
    <fill>
      <patternFill patternType="solid">
        <fgColor rgb="FF00B0F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0.499984740745262"/>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s>
  <cellStyleXfs count="4">
    <xf numFmtId="0" fontId="0" fillId="0" borderId="0"/>
    <xf numFmtId="44" fontId="11" fillId="0" borderId="0" applyFont="0" applyFill="0" applyBorder="0" applyAlignment="0" applyProtection="0"/>
    <xf numFmtId="0" fontId="11" fillId="0" borderId="0"/>
    <xf numFmtId="0" fontId="13" fillId="0" borderId="0"/>
  </cellStyleXfs>
  <cellXfs count="225">
    <xf numFmtId="0" fontId="0" fillId="0" borderId="0" xfId="0"/>
    <xf numFmtId="22" fontId="0" fillId="0" borderId="2" xfId="0" applyNumberFormat="1" applyBorder="1"/>
    <xf numFmtId="0" fontId="0" fillId="0" borderId="2" xfId="0" applyBorder="1"/>
    <xf numFmtId="14" fontId="0" fillId="0" borderId="2" xfId="0" applyNumberFormat="1" applyBorder="1"/>
    <xf numFmtId="0" fontId="0" fillId="0" borderId="3" xfId="0" applyBorder="1"/>
    <xf numFmtId="0" fontId="0" fillId="0" borderId="4" xfId="0" applyBorder="1"/>
    <xf numFmtId="22" fontId="0" fillId="0" borderId="0" xfId="0" applyNumberFormat="1"/>
    <xf numFmtId="14" fontId="0" fillId="0" borderId="0" xfId="0" applyNumberFormat="1"/>
    <xf numFmtId="0" fontId="0" fillId="0" borderId="5" xfId="0" applyBorder="1"/>
    <xf numFmtId="0" fontId="0" fillId="0" borderId="6" xfId="0" applyBorder="1"/>
    <xf numFmtId="0" fontId="0" fillId="0" borderId="7" xfId="0" applyBorder="1"/>
    <xf numFmtId="0" fontId="0" fillId="0" borderId="8" xfId="0" applyBorder="1"/>
    <xf numFmtId="0" fontId="0" fillId="0" borderId="4" xfId="0" applyBorder="1" applyAlignment="1">
      <alignment wrapText="1"/>
    </xf>
    <xf numFmtId="0" fontId="0" fillId="0" borderId="9" xfId="0" applyBorder="1" applyAlignment="1">
      <alignment wrapText="1"/>
    </xf>
    <xf numFmtId="0" fontId="0" fillId="0" borderId="11" xfId="0" applyBorder="1"/>
    <xf numFmtId="0" fontId="0" fillId="0" borderId="12" xfId="0" applyBorder="1"/>
    <xf numFmtId="22"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22" fontId="0" fillId="0" borderId="0" xfId="0" applyNumberFormat="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top" wrapText="1"/>
    </xf>
    <xf numFmtId="0" fontId="0" fillId="0" borderId="4" xfId="0" applyBorder="1" applyAlignment="1">
      <alignment horizontal="center" vertical="top" wrapText="1"/>
    </xf>
    <xf numFmtId="0" fontId="0" fillId="0" borderId="1" xfId="0" applyBorder="1"/>
    <xf numFmtId="0" fontId="0" fillId="3" borderId="4" xfId="0" applyFill="1" applyBorder="1" applyAlignment="1">
      <alignment horizontal="center" vertical="top" wrapText="1"/>
    </xf>
    <xf numFmtId="0" fontId="0" fillId="3" borderId="4" xfId="0" applyFill="1" applyBorder="1" applyAlignment="1">
      <alignment wrapText="1"/>
    </xf>
    <xf numFmtId="22" fontId="0" fillId="3" borderId="0" xfId="0" applyNumberFormat="1" applyFill="1" applyAlignment="1">
      <alignment horizontal="center" vertical="center"/>
    </xf>
    <xf numFmtId="0" fontId="0" fillId="3" borderId="0" xfId="0" applyFill="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left" wrapText="1"/>
    </xf>
    <xf numFmtId="0" fontId="2" fillId="0" borderId="0" xfId="0" applyFont="1"/>
    <xf numFmtId="0" fontId="2" fillId="3" borderId="0" xfId="0" applyFont="1" applyFill="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3" borderId="6" xfId="0" applyFill="1" applyBorder="1" applyAlignment="1">
      <alignment wrapText="1"/>
    </xf>
    <xf numFmtId="0" fontId="2" fillId="3" borderId="7" xfId="0" applyFont="1" applyFill="1" applyBorder="1" applyAlignment="1">
      <alignment horizontal="center" vertical="center" wrapText="1"/>
    </xf>
    <xf numFmtId="0" fontId="0" fillId="3" borderId="7" xfId="0" applyFill="1" applyBorder="1" applyAlignment="1">
      <alignment horizontal="center" vertical="center"/>
    </xf>
    <xf numFmtId="0" fontId="1" fillId="2" borderId="7" xfId="0" applyFont="1" applyFill="1" applyBorder="1" applyAlignment="1">
      <alignment horizont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1" fillId="2" borderId="17" xfId="0" applyFont="1" applyFill="1" applyBorder="1" applyAlignment="1">
      <alignment horizontal="center"/>
    </xf>
    <xf numFmtId="0" fontId="1" fillId="2" borderId="16" xfId="0" applyFont="1" applyFill="1" applyBorder="1" applyAlignment="1">
      <alignment horizontal="center"/>
    </xf>
    <xf numFmtId="0" fontId="1" fillId="4" borderId="18" xfId="0" applyFont="1" applyFill="1" applyBorder="1" applyAlignment="1">
      <alignment horizontal="center"/>
    </xf>
    <xf numFmtId="0" fontId="1" fillId="2" borderId="18" xfId="0" applyFont="1" applyFill="1" applyBorder="1" applyAlignment="1">
      <alignment horizontal="center"/>
    </xf>
    <xf numFmtId="14" fontId="2" fillId="0" borderId="3" xfId="0" applyNumberFormat="1" applyFont="1" applyBorder="1" applyAlignment="1">
      <alignment horizontal="center" vertical="center"/>
    </xf>
    <xf numFmtId="14" fontId="2" fillId="0" borderId="5" xfId="0" applyNumberFormat="1" applyFont="1" applyBorder="1" applyAlignment="1">
      <alignment horizontal="center" vertical="center"/>
    </xf>
    <xf numFmtId="14" fontId="2" fillId="3" borderId="5" xfId="0" applyNumberFormat="1" applyFont="1" applyFill="1" applyBorder="1" applyAlignment="1">
      <alignment horizontal="center" vertical="center"/>
    </xf>
    <xf numFmtId="0" fontId="2" fillId="0" borderId="5" xfId="0" applyFont="1" applyBorder="1" applyAlignment="1">
      <alignment horizontal="center" vertical="center"/>
    </xf>
    <xf numFmtId="0" fontId="2" fillId="3" borderId="5" xfId="0" applyFont="1" applyFill="1" applyBorder="1" applyAlignment="1">
      <alignment horizontal="center" vertical="center"/>
    </xf>
    <xf numFmtId="0" fontId="2" fillId="0" borderId="8" xfId="0" applyFont="1" applyBorder="1" applyAlignment="1">
      <alignment horizontal="center" vertical="center"/>
    </xf>
    <xf numFmtId="0" fontId="0" fillId="0" borderId="0" xfId="0" applyAlignment="1">
      <alignment vertical="top" wrapText="1"/>
    </xf>
    <xf numFmtId="0" fontId="2" fillId="0" borderId="9" xfId="0" applyFont="1" applyBorder="1" applyAlignment="1">
      <alignment wrapText="1"/>
    </xf>
    <xf numFmtId="0" fontId="2" fillId="0" borderId="4" xfId="0" applyFont="1" applyBorder="1" applyAlignment="1">
      <alignment wrapText="1"/>
    </xf>
    <xf numFmtId="0" fontId="2" fillId="3" borderId="2" xfId="0" applyFont="1" applyFill="1" applyBorder="1" applyAlignment="1">
      <alignment horizontal="center" vertical="center" wrapText="1"/>
    </xf>
    <xf numFmtId="0" fontId="0" fillId="0" borderId="8" xfId="0" applyBorder="1" applyAlignment="1">
      <alignment horizontal="center" vertical="center"/>
    </xf>
    <xf numFmtId="0" fontId="6" fillId="5" borderId="2" xfId="0" applyFont="1" applyFill="1" applyBorder="1" applyAlignment="1">
      <alignment horizontal="center" vertical="center"/>
    </xf>
    <xf numFmtId="0" fontId="6" fillId="5" borderId="0" xfId="0" applyFont="1" applyFill="1" applyAlignment="1">
      <alignment horizontal="center" vertical="center"/>
    </xf>
    <xf numFmtId="0" fontId="6" fillId="5" borderId="7" xfId="0" applyFont="1" applyFill="1" applyBorder="1" applyAlignment="1">
      <alignment horizontal="center" vertical="center"/>
    </xf>
    <xf numFmtId="0" fontId="0" fillId="6" borderId="2" xfId="0" applyFill="1" applyBorder="1" applyAlignment="1">
      <alignment horizontal="center" vertical="center"/>
    </xf>
    <xf numFmtId="0" fontId="0" fillId="6" borderId="0" xfId="0" applyFill="1" applyAlignment="1">
      <alignment horizontal="center" vertical="center"/>
    </xf>
    <xf numFmtId="0" fontId="0" fillId="6" borderId="7" xfId="0" applyFill="1" applyBorder="1" applyAlignment="1">
      <alignment horizontal="center" vertical="center"/>
    </xf>
    <xf numFmtId="0" fontId="4" fillId="2" borderId="0" xfId="0" applyFont="1" applyFill="1"/>
    <xf numFmtId="0" fontId="2" fillId="2" borderId="0" xfId="0" applyFont="1" applyFill="1" applyAlignment="1">
      <alignment horizontal="right"/>
    </xf>
    <xf numFmtId="0" fontId="2" fillId="2" borderId="0" xfId="0" applyFont="1" applyFill="1"/>
    <xf numFmtId="0" fontId="0" fillId="2" borderId="2" xfId="0" applyFill="1" applyBorder="1"/>
    <xf numFmtId="0" fontId="8" fillId="2" borderId="3" xfId="0" applyFont="1" applyFill="1" applyBorder="1" applyAlignment="1">
      <alignment horizontal="center"/>
    </xf>
    <xf numFmtId="0" fontId="0" fillId="2" borderId="7" xfId="0" applyFill="1" applyBorder="1"/>
    <xf numFmtId="0" fontId="7" fillId="2" borderId="8" xfId="0" applyFont="1" applyFill="1" applyBorder="1" applyAlignment="1">
      <alignment horizontal="center"/>
    </xf>
    <xf numFmtId="0" fontId="7" fillId="2" borderId="0" xfId="0" applyFont="1" applyFill="1"/>
    <xf numFmtId="0" fontId="2" fillId="7" borderId="0" xfId="0" applyFont="1" applyFill="1" applyAlignment="1">
      <alignment horizontal="right"/>
    </xf>
    <xf numFmtId="0" fontId="0" fillId="7" borderId="0" xfId="0" applyFill="1"/>
    <xf numFmtId="0" fontId="2" fillId="7" borderId="0" xfId="0" applyFont="1" applyFill="1"/>
    <xf numFmtId="0" fontId="4" fillId="7" borderId="0" xfId="0" applyFont="1" applyFill="1"/>
    <xf numFmtId="0" fontId="4" fillId="7" borderId="0" xfId="0" applyFont="1" applyFill="1" applyAlignment="1">
      <alignment horizontal="right"/>
    </xf>
    <xf numFmtId="0" fontId="9" fillId="7" borderId="0" xfId="0" applyFont="1" applyFill="1"/>
    <xf numFmtId="0" fontId="4" fillId="2" borderId="0" xfId="0" applyFont="1" applyFill="1" applyAlignment="1">
      <alignment horizontal="right"/>
    </xf>
    <xf numFmtId="0" fontId="2" fillId="3" borderId="0" xfId="0" applyFont="1" applyFill="1"/>
    <xf numFmtId="0" fontId="10" fillId="0" borderId="0" xfId="0" applyFont="1"/>
    <xf numFmtId="0" fontId="0" fillId="0" borderId="0" xfId="0" applyAlignment="1">
      <alignment wrapText="1"/>
    </xf>
    <xf numFmtId="0" fontId="4" fillId="3" borderId="0" xfId="0" applyFont="1" applyFill="1"/>
    <xf numFmtId="0" fontId="2" fillId="0" borderId="0" xfId="0" applyFont="1" applyAlignment="1">
      <alignment horizontal="right"/>
    </xf>
    <xf numFmtId="0" fontId="2" fillId="6" borderId="0" xfId="0" applyFont="1" applyFill="1"/>
    <xf numFmtId="0" fontId="0" fillId="6" borderId="0" xfId="0" applyFill="1" applyAlignment="1">
      <alignment vertical="top" wrapText="1"/>
    </xf>
    <xf numFmtId="0" fontId="7" fillId="6" borderId="0" xfId="0" applyFont="1" applyFill="1" applyAlignment="1">
      <alignment wrapText="1"/>
    </xf>
    <xf numFmtId="0" fontId="8" fillId="0" borderId="0" xfId="0" applyFont="1" applyAlignment="1">
      <alignment horizontal="center"/>
    </xf>
    <xf numFmtId="0" fontId="8" fillId="2" borderId="2" xfId="0" applyFont="1" applyFill="1" applyBorder="1"/>
    <xf numFmtId="0" fontId="7" fillId="2" borderId="7" xfId="0" applyFont="1" applyFill="1" applyBorder="1"/>
    <xf numFmtId="0" fontId="5" fillId="2" borderId="16"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8" xfId="0" applyFont="1" applyFill="1" applyBorder="1" applyAlignment="1">
      <alignment horizontal="center" vertical="center"/>
    </xf>
    <xf numFmtId="0" fontId="12" fillId="8" borderId="0" xfId="2" applyFont="1" applyFill="1" applyAlignment="1">
      <alignment horizontal="left" vertical="center"/>
    </xf>
    <xf numFmtId="0" fontId="14" fillId="0" borderId="0" xfId="3" applyFont="1" applyAlignment="1">
      <alignment horizontal="left" vertical="center"/>
    </xf>
    <xf numFmtId="0" fontId="14" fillId="0" borderId="0" xfId="3" applyFont="1" applyAlignment="1">
      <alignment horizontal="center" vertical="center"/>
    </xf>
    <xf numFmtId="0" fontId="12" fillId="0" borderId="0" xfId="2" applyFont="1" applyAlignment="1">
      <alignment horizontal="center" vertical="center"/>
    </xf>
    <xf numFmtId="0" fontId="14" fillId="0" borderId="25" xfId="3" applyFont="1" applyBorder="1" applyAlignment="1">
      <alignment horizontal="center" vertical="center"/>
    </xf>
    <xf numFmtId="0" fontId="15" fillId="9" borderId="25" xfId="3" applyFont="1" applyFill="1" applyBorder="1" applyAlignment="1">
      <alignment horizontal="center" vertical="center"/>
    </xf>
    <xf numFmtId="0" fontId="12" fillId="10" borderId="23" xfId="2" applyFont="1" applyFill="1" applyBorder="1" applyAlignment="1">
      <alignment horizontal="left" vertical="center" wrapText="1"/>
    </xf>
    <xf numFmtId="0" fontId="14" fillId="0" borderId="25" xfId="3" applyFont="1" applyBorder="1" applyAlignment="1">
      <alignment horizontal="center" vertical="center" wrapText="1"/>
    </xf>
    <xf numFmtId="0" fontId="12" fillId="10" borderId="26" xfId="2" applyFont="1" applyFill="1" applyBorder="1" applyAlignment="1">
      <alignment horizontal="left" vertical="center" wrapText="1"/>
    </xf>
    <xf numFmtId="0" fontId="12" fillId="10" borderId="27" xfId="2" applyFont="1" applyFill="1" applyBorder="1" applyAlignment="1">
      <alignment horizontal="left" vertical="center" wrapText="1"/>
    </xf>
    <xf numFmtId="0" fontId="12" fillId="10" borderId="28" xfId="2" applyFont="1" applyFill="1" applyBorder="1" applyAlignment="1">
      <alignment horizontal="left" vertical="center" wrapText="1"/>
    </xf>
    <xf numFmtId="0" fontId="14" fillId="0" borderId="30" xfId="3" applyFont="1" applyBorder="1" applyAlignment="1">
      <alignment horizontal="center" vertical="center"/>
    </xf>
    <xf numFmtId="0" fontId="14" fillId="0" borderId="30" xfId="3" applyFont="1" applyBorder="1" applyAlignment="1">
      <alignment horizontal="center" vertical="center" wrapText="1"/>
    </xf>
    <xf numFmtId="0" fontId="15" fillId="9" borderId="30" xfId="3" applyFont="1" applyFill="1" applyBorder="1" applyAlignment="1">
      <alignment horizontal="center" vertical="center"/>
    </xf>
    <xf numFmtId="0" fontId="17" fillId="12" borderId="18" xfId="2" applyFont="1" applyFill="1" applyBorder="1" applyAlignment="1">
      <alignment horizontal="center" vertical="center"/>
    </xf>
    <xf numFmtId="0" fontId="17" fillId="12" borderId="16" xfId="2" applyFont="1" applyFill="1" applyBorder="1" applyAlignment="1">
      <alignment horizontal="center" vertical="center"/>
    </xf>
    <xf numFmtId="0" fontId="14" fillId="0" borderId="31" xfId="3" applyFont="1" applyBorder="1" applyAlignment="1">
      <alignment horizontal="center" vertical="center"/>
    </xf>
    <xf numFmtId="0" fontId="14" fillId="0" borderId="31" xfId="3" applyFont="1" applyBorder="1" applyAlignment="1">
      <alignment horizontal="center" vertical="center" wrapText="1"/>
    </xf>
    <xf numFmtId="0" fontId="15" fillId="9" borderId="31" xfId="3" applyFont="1" applyFill="1" applyBorder="1" applyAlignment="1">
      <alignment horizontal="center" vertical="center"/>
    </xf>
    <xf numFmtId="0" fontId="12" fillId="10" borderId="32" xfId="2" applyFont="1" applyFill="1" applyBorder="1" applyAlignment="1">
      <alignment horizontal="left" vertical="center" wrapText="1"/>
    </xf>
    <xf numFmtId="0" fontId="12" fillId="10" borderId="33" xfId="2" applyFont="1" applyFill="1" applyBorder="1" applyAlignment="1">
      <alignment horizontal="left" vertical="center" wrapText="1"/>
    </xf>
    <xf numFmtId="0" fontId="12" fillId="10" borderId="34" xfId="2" applyFont="1" applyFill="1" applyBorder="1" applyAlignment="1">
      <alignment horizontal="left" vertical="center" wrapText="1"/>
    </xf>
    <xf numFmtId="0" fontId="12" fillId="10" borderId="25" xfId="2" applyFont="1" applyFill="1" applyBorder="1" applyAlignment="1">
      <alignment horizontal="left" vertical="center" wrapText="1"/>
    </xf>
    <xf numFmtId="0" fontId="12" fillId="10" borderId="41" xfId="2" applyFont="1" applyFill="1" applyBorder="1" applyAlignment="1">
      <alignment horizontal="left" vertical="center" wrapText="1"/>
    </xf>
    <xf numFmtId="0" fontId="18" fillId="0" borderId="25" xfId="3" applyFont="1" applyBorder="1" applyAlignment="1">
      <alignment horizontal="center" vertical="center"/>
    </xf>
    <xf numFmtId="0" fontId="17" fillId="11" borderId="40" xfId="2" applyFont="1" applyFill="1" applyBorder="1" applyAlignment="1">
      <alignment horizontal="center" vertical="center"/>
    </xf>
    <xf numFmtId="0" fontId="17" fillId="11" borderId="21" xfId="2" applyFont="1" applyFill="1" applyBorder="1" applyAlignment="1">
      <alignment horizontal="center" vertical="center"/>
    </xf>
    <xf numFmtId="0" fontId="17" fillId="11" borderId="35" xfId="2" applyFont="1" applyFill="1" applyBorder="1" applyAlignment="1">
      <alignment horizontal="center" vertical="center"/>
    </xf>
    <xf numFmtId="0" fontId="17" fillId="11" borderId="19" xfId="2" applyFont="1" applyFill="1" applyBorder="1" applyAlignment="1">
      <alignment horizontal="center"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17" fillId="0" borderId="0" xfId="2" applyFont="1" applyAlignment="1">
      <alignment horizontal="left" vertical="center"/>
    </xf>
    <xf numFmtId="0" fontId="12" fillId="0" borderId="25" xfId="2" applyFont="1" applyBorder="1" applyAlignment="1">
      <alignment horizontal="center" vertical="center" wrapText="1"/>
    </xf>
    <xf numFmtId="0" fontId="17" fillId="11" borderId="19" xfId="2" applyFont="1" applyFill="1" applyBorder="1" applyAlignment="1">
      <alignment vertical="center"/>
    </xf>
    <xf numFmtId="0" fontId="16" fillId="2" borderId="17" xfId="2" applyFont="1" applyFill="1" applyBorder="1" applyAlignment="1">
      <alignment horizontal="center" vertical="center"/>
    </xf>
    <xf numFmtId="0" fontId="15" fillId="2" borderId="16" xfId="3" applyFont="1" applyFill="1" applyBorder="1" applyAlignment="1">
      <alignment horizontal="center" vertical="center" wrapText="1"/>
    </xf>
    <xf numFmtId="0" fontId="15" fillId="2" borderId="16" xfId="3" applyFont="1" applyFill="1" applyBorder="1" applyAlignment="1">
      <alignment horizontal="center" vertical="center"/>
    </xf>
    <xf numFmtId="0" fontId="15" fillId="2" borderId="18" xfId="3" applyFont="1" applyFill="1" applyBorder="1" applyAlignment="1">
      <alignment horizontal="center" vertical="center" wrapText="1"/>
    </xf>
    <xf numFmtId="0" fontId="12" fillId="10" borderId="30" xfId="2" applyFont="1" applyFill="1" applyBorder="1" applyAlignment="1">
      <alignment horizontal="left" vertical="center" wrapText="1"/>
    </xf>
    <xf numFmtId="0" fontId="12" fillId="11" borderId="22" xfId="2" applyFont="1" applyFill="1" applyBorder="1" applyAlignment="1">
      <alignment horizontal="left" vertical="center" wrapText="1"/>
    </xf>
    <xf numFmtId="0" fontId="17" fillId="11" borderId="21" xfId="2" applyFont="1" applyFill="1" applyBorder="1" applyAlignment="1">
      <alignment vertical="center"/>
    </xf>
    <xf numFmtId="0" fontId="17" fillId="11" borderId="38" xfId="2" applyFont="1" applyFill="1" applyBorder="1" applyAlignment="1">
      <alignment vertical="center"/>
    </xf>
    <xf numFmtId="0" fontId="12" fillId="10" borderId="31" xfId="2" applyFont="1" applyFill="1" applyBorder="1" applyAlignment="1">
      <alignment horizontal="left" vertical="center" wrapText="1"/>
    </xf>
    <xf numFmtId="0" fontId="17" fillId="11" borderId="40" xfId="2" applyFont="1" applyFill="1" applyBorder="1" applyAlignment="1">
      <alignment vertical="center"/>
    </xf>
    <xf numFmtId="0" fontId="12" fillId="11" borderId="39" xfId="2" applyFont="1" applyFill="1" applyBorder="1" applyAlignment="1">
      <alignment horizontal="left" vertical="center" wrapText="1"/>
    </xf>
    <xf numFmtId="0" fontId="17" fillId="11" borderId="37" xfId="2" applyFont="1" applyFill="1" applyBorder="1" applyAlignment="1">
      <alignment vertical="center"/>
    </xf>
    <xf numFmtId="0" fontId="17" fillId="11" borderId="21" xfId="2" applyFont="1" applyFill="1" applyBorder="1" applyAlignment="1">
      <alignment horizontal="left" vertical="center"/>
    </xf>
    <xf numFmtId="0" fontId="18" fillId="0" borderId="31" xfId="3" applyFont="1" applyBorder="1" applyAlignment="1">
      <alignment horizontal="center" vertical="center"/>
    </xf>
    <xf numFmtId="0" fontId="14" fillId="11" borderId="38" xfId="3" applyFont="1" applyFill="1" applyBorder="1" applyAlignment="1">
      <alignment vertical="center"/>
    </xf>
    <xf numFmtId="0" fontId="12" fillId="10" borderId="42" xfId="2" applyFont="1" applyFill="1" applyBorder="1" applyAlignment="1">
      <alignment horizontal="left" vertical="center" wrapText="1"/>
    </xf>
    <xf numFmtId="0" fontId="15" fillId="9" borderId="42" xfId="3" applyFont="1" applyFill="1" applyBorder="1" applyAlignment="1">
      <alignment horizontal="center" vertical="center"/>
    </xf>
    <xf numFmtId="0" fontId="14" fillId="0" borderId="42" xfId="3" applyFont="1" applyBorder="1" applyAlignment="1">
      <alignment horizontal="center" vertical="center" wrapText="1"/>
    </xf>
    <xf numFmtId="0" fontId="14" fillId="0" borderId="42" xfId="3" applyFont="1" applyBorder="1" applyAlignment="1">
      <alignment horizontal="center" vertical="center"/>
    </xf>
    <xf numFmtId="0" fontId="14" fillId="11" borderId="21" xfId="3" applyFont="1" applyFill="1" applyBorder="1" applyAlignment="1">
      <alignment vertical="center"/>
    </xf>
    <xf numFmtId="0" fontId="14" fillId="11" borderId="40" xfId="3" applyFont="1" applyFill="1" applyBorder="1" applyAlignment="1">
      <alignment vertical="center"/>
    </xf>
    <xf numFmtId="0" fontId="14" fillId="11" borderId="37" xfId="3" applyFont="1" applyFill="1" applyBorder="1" applyAlignment="1">
      <alignment vertical="center"/>
    </xf>
    <xf numFmtId="0" fontId="12" fillId="10" borderId="43" xfId="2" applyFont="1" applyFill="1" applyBorder="1" applyAlignment="1">
      <alignment horizontal="left" vertical="center" wrapText="1"/>
    </xf>
    <xf numFmtId="0" fontId="14" fillId="11" borderId="21" xfId="3" applyFont="1" applyFill="1" applyBorder="1" applyAlignment="1">
      <alignment horizontal="left" vertical="center"/>
    </xf>
    <xf numFmtId="0" fontId="17" fillId="11" borderId="38" xfId="2" applyFont="1" applyFill="1" applyBorder="1" applyAlignment="1">
      <alignment horizontal="left" vertical="center"/>
    </xf>
    <xf numFmtId="0" fontId="14" fillId="11" borderId="21" xfId="3" applyFont="1" applyFill="1" applyBorder="1" applyAlignment="1">
      <alignment horizontal="center" vertical="center"/>
    </xf>
    <xf numFmtId="0" fontId="15" fillId="11" borderId="21" xfId="3" applyFont="1" applyFill="1" applyBorder="1" applyAlignment="1">
      <alignment horizontal="center" vertical="center"/>
    </xf>
    <xf numFmtId="0" fontId="14" fillId="11" borderId="40" xfId="3" applyFont="1" applyFill="1" applyBorder="1" applyAlignment="1">
      <alignment horizontal="center" vertical="center"/>
    </xf>
    <xf numFmtId="0" fontId="12" fillId="12" borderId="17" xfId="2" applyFont="1" applyFill="1" applyBorder="1" applyAlignment="1">
      <alignment horizontal="left" vertical="center" wrapText="1"/>
    </xf>
    <xf numFmtId="0" fontId="12" fillId="10" borderId="44" xfId="2" applyFont="1" applyFill="1" applyBorder="1" applyAlignment="1">
      <alignment horizontal="left" vertical="center" wrapText="1"/>
    </xf>
    <xf numFmtId="0" fontId="12" fillId="10" borderId="45" xfId="2" applyFont="1" applyFill="1" applyBorder="1" applyAlignment="1">
      <alignment horizontal="left" vertical="center" wrapText="1"/>
    </xf>
    <xf numFmtId="0" fontId="12" fillId="10" borderId="47" xfId="2" applyFont="1" applyFill="1" applyBorder="1" applyAlignment="1">
      <alignment horizontal="left" vertical="center" wrapText="1"/>
    </xf>
    <xf numFmtId="0" fontId="12" fillId="11" borderId="50" xfId="2" applyFont="1" applyFill="1" applyBorder="1" applyAlignment="1">
      <alignment horizontal="left" vertical="center" wrapText="1"/>
    </xf>
    <xf numFmtId="0" fontId="12" fillId="11" borderId="36" xfId="2" applyFont="1" applyFill="1" applyBorder="1" applyAlignment="1">
      <alignment horizontal="left" vertical="center" wrapText="1"/>
    </xf>
    <xf numFmtId="0" fontId="15" fillId="10" borderId="30" xfId="3" applyFont="1" applyFill="1" applyBorder="1" applyAlignment="1">
      <alignment horizontal="center" vertical="center"/>
    </xf>
    <xf numFmtId="0" fontId="14" fillId="10" borderId="30" xfId="3" applyFont="1" applyFill="1" applyBorder="1" applyAlignment="1">
      <alignment horizontal="center" vertical="center" wrapText="1"/>
    </xf>
    <xf numFmtId="0" fontId="14" fillId="10" borderId="30" xfId="3" applyFont="1" applyFill="1" applyBorder="1" applyAlignment="1">
      <alignment horizontal="center" vertical="center"/>
    </xf>
    <xf numFmtId="0" fontId="14" fillId="10" borderId="29" xfId="3" applyFont="1" applyFill="1" applyBorder="1" applyAlignment="1">
      <alignment horizontal="center" vertical="center"/>
    </xf>
    <xf numFmtId="0" fontId="15" fillId="10" borderId="25" xfId="3" applyFont="1" applyFill="1" applyBorder="1" applyAlignment="1">
      <alignment horizontal="center" vertical="center"/>
    </xf>
    <xf numFmtId="0" fontId="14" fillId="10" borderId="25" xfId="3" applyFont="1" applyFill="1" applyBorder="1" applyAlignment="1">
      <alignment horizontal="center" vertical="center" wrapText="1"/>
    </xf>
    <xf numFmtId="0" fontId="14" fillId="10" borderId="25" xfId="3" applyFont="1" applyFill="1" applyBorder="1" applyAlignment="1">
      <alignment horizontal="center" vertical="center"/>
    </xf>
    <xf numFmtId="0" fontId="14" fillId="10" borderId="24" xfId="3" applyFont="1" applyFill="1" applyBorder="1" applyAlignment="1">
      <alignment horizontal="center" vertical="center"/>
    </xf>
    <xf numFmtId="0" fontId="15" fillId="10" borderId="31" xfId="3" applyFont="1" applyFill="1" applyBorder="1" applyAlignment="1">
      <alignment horizontal="center" vertical="center"/>
    </xf>
    <xf numFmtId="0" fontId="14" fillId="10" borderId="31" xfId="3" applyFont="1" applyFill="1" applyBorder="1" applyAlignment="1">
      <alignment horizontal="center" vertical="center"/>
    </xf>
    <xf numFmtId="0" fontId="14" fillId="10" borderId="51" xfId="3" applyFont="1" applyFill="1" applyBorder="1" applyAlignment="1">
      <alignment horizontal="center" vertical="center"/>
    </xf>
    <xf numFmtId="0" fontId="15" fillId="10" borderId="46" xfId="3" applyFont="1" applyFill="1" applyBorder="1" applyAlignment="1">
      <alignment horizontal="center" vertical="center"/>
    </xf>
    <xf numFmtId="0" fontId="14" fillId="10" borderId="46" xfId="3" applyFont="1" applyFill="1" applyBorder="1" applyAlignment="1">
      <alignment horizontal="center" vertical="center" wrapText="1"/>
    </xf>
    <xf numFmtId="0" fontId="14" fillId="10" borderId="46" xfId="3" applyFont="1" applyFill="1" applyBorder="1" applyAlignment="1">
      <alignment horizontal="center" vertical="center"/>
    </xf>
    <xf numFmtId="0" fontId="14" fillId="10" borderId="52" xfId="3" applyFont="1" applyFill="1" applyBorder="1" applyAlignment="1">
      <alignment horizontal="center" vertical="center"/>
    </xf>
    <xf numFmtId="0" fontId="15" fillId="10" borderId="48" xfId="3" applyFont="1" applyFill="1" applyBorder="1" applyAlignment="1">
      <alignment horizontal="center" vertical="center"/>
    </xf>
    <xf numFmtId="0" fontId="14" fillId="10" borderId="48" xfId="3" applyFont="1" applyFill="1" applyBorder="1" applyAlignment="1">
      <alignment horizontal="center" vertical="center" wrapText="1"/>
    </xf>
    <xf numFmtId="0" fontId="14" fillId="10" borderId="48" xfId="3" applyFont="1" applyFill="1" applyBorder="1" applyAlignment="1">
      <alignment horizontal="center" vertical="center"/>
    </xf>
    <xf numFmtId="0" fontId="14" fillId="10" borderId="49" xfId="3" applyFont="1" applyFill="1" applyBorder="1" applyAlignment="1">
      <alignment horizontal="center" vertical="center"/>
    </xf>
    <xf numFmtId="0" fontId="16" fillId="12" borderId="16" xfId="2" applyFont="1" applyFill="1" applyBorder="1" applyAlignment="1">
      <alignment horizontal="center" vertical="center"/>
    </xf>
    <xf numFmtId="0" fontId="21" fillId="2" borderId="6" xfId="0" applyFont="1" applyFill="1" applyBorder="1"/>
    <xf numFmtId="0" fontId="22" fillId="2" borderId="8" xfId="0" applyFont="1" applyFill="1" applyBorder="1" applyAlignment="1">
      <alignment horizontal="right"/>
    </xf>
    <xf numFmtId="0" fontId="21" fillId="2" borderId="9" xfId="0" applyFont="1" applyFill="1" applyBorder="1"/>
    <xf numFmtId="0" fontId="22" fillId="2" borderId="3" xfId="0" applyFont="1" applyFill="1" applyBorder="1" applyAlignment="1">
      <alignment horizontal="right"/>
    </xf>
    <xf numFmtId="0" fontId="17" fillId="11" borderId="40" xfId="2" applyFont="1" applyFill="1" applyBorder="1" applyAlignment="1">
      <alignment horizontal="center" vertical="center" wrapText="1"/>
    </xf>
    <xf numFmtId="0" fontId="16" fillId="2" borderId="9" xfId="2" applyFont="1" applyFill="1" applyBorder="1" applyAlignment="1">
      <alignment horizontal="center" vertical="center"/>
    </xf>
    <xf numFmtId="0" fontId="15" fillId="2" borderId="2" xfId="3" applyFont="1" applyFill="1" applyBorder="1" applyAlignment="1">
      <alignment horizontal="center" vertical="center" wrapText="1"/>
    </xf>
    <xf numFmtId="0" fontId="15" fillId="2" borderId="2" xfId="3" applyFont="1" applyFill="1" applyBorder="1" applyAlignment="1">
      <alignment horizontal="center" vertical="center"/>
    </xf>
    <xf numFmtId="0" fontId="15" fillId="2" borderId="3" xfId="3" applyFont="1" applyFill="1" applyBorder="1" applyAlignment="1">
      <alignment horizontal="center" vertical="center" wrapText="1"/>
    </xf>
    <xf numFmtId="0" fontId="12" fillId="0" borderId="30" xfId="2" applyFont="1" applyBorder="1" applyAlignment="1">
      <alignment horizontal="center" vertical="center" wrapText="1"/>
    </xf>
    <xf numFmtId="0" fontId="16" fillId="11" borderId="21" xfId="2" applyFont="1" applyFill="1" applyBorder="1" applyAlignment="1">
      <alignment vertical="center"/>
    </xf>
    <xf numFmtId="0" fontId="12" fillId="0" borderId="31" xfId="2" applyFont="1" applyBorder="1" applyAlignment="1">
      <alignment horizontal="center" vertical="center" wrapText="1"/>
    </xf>
    <xf numFmtId="0" fontId="12" fillId="0" borderId="42" xfId="2" applyFont="1" applyBorder="1" applyAlignment="1">
      <alignment horizontal="center" vertical="center" wrapText="1"/>
    </xf>
    <xf numFmtId="0" fontId="17" fillId="11" borderId="21" xfId="2" applyFont="1" applyFill="1" applyBorder="1" applyAlignment="1">
      <alignment horizontal="center" vertical="center" wrapText="1"/>
    </xf>
    <xf numFmtId="0" fontId="16" fillId="11" borderId="40" xfId="2" applyFont="1" applyFill="1" applyBorder="1" applyAlignment="1">
      <alignment vertical="center"/>
    </xf>
    <xf numFmtId="0" fontId="12" fillId="10" borderId="54" xfId="2" applyFont="1" applyFill="1" applyBorder="1" applyAlignment="1">
      <alignment horizontal="left" vertical="center" wrapText="1"/>
    </xf>
    <xf numFmtId="0" fontId="12" fillId="10" borderId="55" xfId="2" applyFont="1" applyFill="1" applyBorder="1" applyAlignment="1">
      <alignment horizontal="left" vertical="center" wrapText="1"/>
    </xf>
    <xf numFmtId="0" fontId="7" fillId="6" borderId="1" xfId="0" applyFont="1" applyFill="1" applyBorder="1" applyAlignment="1">
      <alignment wrapText="1"/>
    </xf>
    <xf numFmtId="0" fontId="2" fillId="3" borderId="0" xfId="0" applyFont="1" applyFill="1" applyAlignment="1">
      <alignment wrapText="1"/>
    </xf>
    <xf numFmtId="44" fontId="8" fillId="2" borderId="2" xfId="1" applyFont="1" applyFill="1" applyBorder="1" applyAlignment="1">
      <alignment horizontal="center"/>
    </xf>
    <xf numFmtId="44" fontId="8" fillId="2" borderId="3" xfId="1" applyFont="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16" fillId="0" borderId="38" xfId="2" applyFont="1" applyBorder="1" applyAlignment="1">
      <alignment horizontal="center" vertical="center"/>
    </xf>
    <xf numFmtId="0" fontId="16" fillId="0" borderId="0" xfId="2" applyFont="1" applyAlignment="1">
      <alignment horizontal="center" vertical="center"/>
    </xf>
    <xf numFmtId="0" fontId="16" fillId="0" borderId="19" xfId="2" applyFont="1" applyBorder="1" applyAlignment="1">
      <alignment horizontal="center" vertical="center"/>
    </xf>
    <xf numFmtId="0" fontId="14" fillId="11" borderId="21" xfId="3" applyFont="1" applyFill="1" applyBorder="1" applyAlignment="1">
      <alignment horizontal="center" vertical="center"/>
    </xf>
    <xf numFmtId="0" fontId="14" fillId="11" borderId="40" xfId="3" applyFont="1" applyFill="1" applyBorder="1" applyAlignment="1">
      <alignment horizontal="center" vertical="center"/>
    </xf>
    <xf numFmtId="0" fontId="14" fillId="11" borderId="38" xfId="3" applyFont="1" applyFill="1" applyBorder="1" applyAlignment="1">
      <alignment horizontal="center" vertical="center"/>
    </xf>
    <xf numFmtId="0" fontId="14" fillId="11" borderId="37" xfId="3" applyFont="1" applyFill="1" applyBorder="1" applyAlignment="1">
      <alignment horizontal="center" vertical="center"/>
    </xf>
    <xf numFmtId="0" fontId="17" fillId="11" borderId="21" xfId="2" applyFont="1" applyFill="1" applyBorder="1" applyAlignment="1">
      <alignment horizontal="center" vertical="center"/>
    </xf>
    <xf numFmtId="0" fontId="17" fillId="11" borderId="20" xfId="2" applyFont="1" applyFill="1" applyBorder="1" applyAlignment="1">
      <alignment horizontal="center" vertical="center"/>
    </xf>
    <xf numFmtId="0" fontId="15" fillId="11" borderId="21" xfId="3" applyFont="1" applyFill="1" applyBorder="1" applyAlignment="1">
      <alignment horizontal="center" vertical="center"/>
    </xf>
    <xf numFmtId="0" fontId="15" fillId="11" borderId="40" xfId="3" applyFont="1" applyFill="1" applyBorder="1" applyAlignment="1">
      <alignment horizontal="center" vertical="center"/>
    </xf>
    <xf numFmtId="0" fontId="15" fillId="11" borderId="20" xfId="3" applyFont="1" applyFill="1" applyBorder="1" applyAlignment="1">
      <alignment horizontal="center" vertical="center"/>
    </xf>
    <xf numFmtId="0" fontId="19" fillId="2" borderId="9" xfId="0" applyFont="1" applyFill="1" applyBorder="1" applyAlignment="1">
      <alignment horizontal="center"/>
    </xf>
    <xf numFmtId="0" fontId="19" fillId="2" borderId="2"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12" fillId="0" borderId="53" xfId="2" applyFont="1" applyBorder="1" applyAlignment="1">
      <alignment horizontal="center" vertical="center"/>
    </xf>
    <xf numFmtId="0" fontId="12" fillId="0" borderId="42" xfId="2" applyFont="1" applyBorder="1" applyAlignment="1">
      <alignment horizontal="center" vertical="center"/>
    </xf>
    <xf numFmtId="0" fontId="12" fillId="0" borderId="30" xfId="2" applyFont="1" applyBorder="1" applyAlignment="1">
      <alignment horizontal="center" vertical="center"/>
    </xf>
    <xf numFmtId="0" fontId="17" fillId="11" borderId="40" xfId="2" applyFont="1" applyFill="1" applyBorder="1" applyAlignment="1">
      <alignment horizontal="center" vertical="center"/>
    </xf>
    <xf numFmtId="0" fontId="16" fillId="11" borderId="21" xfId="2" applyFont="1" applyFill="1" applyBorder="1" applyAlignment="1">
      <alignment horizontal="center" vertical="center"/>
    </xf>
    <xf numFmtId="0" fontId="16" fillId="11" borderId="40" xfId="2" applyFont="1" applyFill="1" applyBorder="1" applyAlignment="1">
      <alignment horizontal="center" vertical="center"/>
    </xf>
  </cellXfs>
  <cellStyles count="4">
    <cellStyle name="Moeda" xfId="1" builtinId="4"/>
    <cellStyle name="Normal" xfId="0" builtinId="0"/>
    <cellStyle name="Normal 2" xfId="3" xr:uid="{7C559310-DEF6-4F56-B7E5-58909FF48C19}"/>
    <cellStyle name="Normal 2 3 2" xfId="2" xr:uid="{E195AE27-8BC7-496B-89C1-19C54398F792}"/>
  </cellStyles>
  <dxfs count="150">
    <dxf>
      <fill>
        <patternFill>
          <bgColor rgb="FFFFFF00"/>
        </patternFill>
      </fill>
    </dxf>
    <dxf>
      <font>
        <strike/>
        <color theme="0" tint="-0.24994659260841701"/>
      </font>
    </dxf>
    <dxf>
      <font>
        <strike/>
        <color theme="0" tint="-0.24994659260841701"/>
      </font>
    </dxf>
    <dxf>
      <fill>
        <patternFill>
          <bgColor rgb="FFFFFF00"/>
        </patternFill>
      </fill>
    </dxf>
    <dxf>
      <font>
        <strike/>
        <color theme="0" tint="-0.24994659260841701"/>
      </font>
    </dxf>
    <dxf>
      <fill>
        <patternFill>
          <bgColor rgb="FFFFFF00"/>
        </patternFill>
      </fill>
    </dxf>
    <dxf>
      <font>
        <strike/>
        <color theme="0" tint="-0.24994659260841701"/>
      </font>
    </dxf>
    <dxf>
      <fill>
        <patternFill>
          <bgColor rgb="FFFFFF00"/>
        </patternFill>
      </fill>
    </dxf>
    <dxf>
      <fill>
        <patternFill>
          <bgColor rgb="FFFFFF00"/>
        </patternFill>
      </fill>
    </dxf>
    <dxf>
      <font>
        <strike/>
        <color theme="0" tint="-0.24994659260841701"/>
      </font>
    </dxf>
    <dxf>
      <font>
        <strike/>
        <color theme="0" tint="-0.24994659260841701"/>
      </font>
    </dxf>
    <dxf>
      <fill>
        <patternFill>
          <bgColor rgb="FFFFFF00"/>
        </patternFill>
      </fill>
    </dxf>
    <dxf>
      <font>
        <strike/>
        <color theme="0" tint="-0.24994659260841701"/>
      </font>
    </dxf>
    <dxf>
      <fill>
        <patternFill>
          <bgColor rgb="FFFFFF00"/>
        </patternFill>
      </fill>
    </dxf>
    <dxf>
      <fill>
        <patternFill>
          <bgColor rgb="FFFFFF00"/>
        </patternFill>
      </fill>
    </dxf>
    <dxf>
      <font>
        <strike/>
        <color theme="0" tint="-0.24994659260841701"/>
      </font>
    </dxf>
    <dxf>
      <font>
        <strike/>
        <color theme="0" tint="-0.24994659260841701"/>
      </font>
    </dxf>
    <dxf>
      <fill>
        <patternFill>
          <bgColor rgb="FFFFFF00"/>
        </patternFill>
      </fill>
    </dxf>
    <dxf>
      <font>
        <strike/>
        <color theme="0" tint="-0.24994659260841701"/>
      </font>
    </dxf>
    <dxf>
      <fill>
        <patternFill>
          <bgColor rgb="FFFFFF00"/>
        </patternFill>
      </fill>
    </dxf>
    <dxf>
      <font>
        <strike/>
        <color theme="0" tint="-0.24994659260841701"/>
      </font>
    </dxf>
    <dxf>
      <fill>
        <patternFill>
          <bgColor rgb="FFFFFF00"/>
        </patternFill>
      </fill>
    </dxf>
    <dxf>
      <fill>
        <patternFill>
          <bgColor rgb="FFFFFF00"/>
        </patternFill>
      </fill>
    </dxf>
    <dxf>
      <font>
        <strike/>
        <color theme="0" tint="-0.24994659260841701"/>
      </font>
    </dxf>
    <dxf>
      <font>
        <strike/>
        <color theme="0" tint="-0.24994659260841701"/>
      </font>
    </dxf>
    <dxf>
      <fill>
        <patternFill>
          <bgColor rgb="FFFFFF00"/>
        </patternFill>
      </fill>
    </dxf>
    <dxf>
      <font>
        <strike/>
        <color theme="0" tint="-0.24994659260841701"/>
      </font>
    </dxf>
    <dxf>
      <fill>
        <patternFill>
          <bgColor rgb="FFFFFF00"/>
        </patternFill>
      </fill>
    </dxf>
    <dxf>
      <font>
        <strike/>
        <color theme="0" tint="-0.24994659260841701"/>
      </font>
    </dxf>
    <dxf>
      <fill>
        <patternFill>
          <bgColor rgb="FFFFFF00"/>
        </patternFill>
      </fill>
    </dxf>
    <dxf>
      <fill>
        <patternFill>
          <bgColor rgb="FFFFFF00"/>
        </patternFill>
      </fill>
    </dxf>
    <dxf>
      <font>
        <strike/>
        <color theme="0" tint="-0.24994659260841701"/>
      </font>
    </dxf>
    <dxf>
      <fill>
        <patternFill>
          <bgColor rgb="FFFFFF00"/>
        </patternFill>
      </fill>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ill>
        <patternFill>
          <bgColor rgb="FFFFFF00"/>
        </patternFill>
      </fill>
    </dxf>
    <dxf>
      <font>
        <strike/>
        <color theme="0" tint="-0.24994659260841701"/>
      </font>
    </dxf>
    <dxf>
      <fill>
        <patternFill>
          <bgColor rgb="FFFFFF00"/>
        </patternFill>
      </fill>
    </dxf>
    <dxf>
      <font>
        <strike/>
        <color theme="0" tint="-0.24994659260841701"/>
      </font>
    </dxf>
    <dxf>
      <font>
        <strike/>
        <color theme="0" tint="-0.24994659260841701"/>
      </font>
    </dxf>
    <dxf>
      <font>
        <strike/>
        <color theme="0" tint="-0.24994659260841701"/>
      </font>
    </dxf>
    <dxf>
      <fill>
        <patternFill>
          <bgColor rgb="FF66FF33"/>
        </patternFill>
      </fill>
    </dxf>
    <dxf>
      <fill>
        <patternFill>
          <bgColor rgb="FFFFFF00"/>
        </patternFill>
      </fill>
    </dxf>
    <dxf>
      <font>
        <strike/>
        <color theme="0" tint="-0.24994659260841701"/>
      </font>
    </dxf>
    <dxf>
      <font>
        <strike/>
        <color theme="0" tint="-0.24994659260841701"/>
      </font>
    </dxf>
    <dxf>
      <fill>
        <patternFill>
          <bgColor rgb="FFFFFF00"/>
        </patternFill>
      </fill>
    </dxf>
    <dxf>
      <fill>
        <patternFill>
          <bgColor rgb="FF66FF33"/>
        </patternFill>
      </fill>
    </dxf>
    <dxf>
      <font>
        <strike/>
        <color theme="0" tint="-0.24994659260841701"/>
      </font>
    </dxf>
    <dxf>
      <fill>
        <patternFill>
          <bgColor rgb="FFFFFF00"/>
        </patternFill>
      </fill>
    </dxf>
    <dxf>
      <fill>
        <patternFill>
          <bgColor rgb="FFFFFF00"/>
        </patternFill>
      </fill>
    </dxf>
    <dxf>
      <font>
        <strike/>
        <color theme="0" tint="-0.24994659260841701"/>
      </font>
    </dxf>
    <dxf>
      <font>
        <color theme="0" tint="-0.499984740745262"/>
      </font>
      <fill>
        <patternFill>
          <bgColor theme="0" tint="-0.14996795556505021"/>
        </patternFill>
      </fill>
    </dxf>
    <dxf>
      <fill>
        <patternFill>
          <bgColor rgb="FFFFFF00"/>
        </patternFill>
      </fill>
    </dxf>
    <dxf>
      <font>
        <strike/>
        <color theme="0" tint="-0.24994659260841701"/>
      </font>
    </dxf>
    <dxf>
      <fill>
        <patternFill>
          <bgColor rgb="FF66FF33"/>
        </patternFill>
      </fill>
    </dxf>
    <dxf>
      <fill>
        <patternFill>
          <bgColor rgb="FFFFFF00"/>
        </patternFill>
      </fill>
    </dxf>
    <dxf>
      <fill>
        <patternFill>
          <bgColor rgb="FFFFFF00"/>
        </patternFill>
      </fill>
    </dxf>
    <dxf>
      <font>
        <strike/>
        <color theme="0" tint="-0.24994659260841701"/>
      </font>
    </dxf>
    <dxf>
      <fill>
        <patternFill>
          <bgColor rgb="FFFFFF00"/>
        </patternFill>
      </fill>
    </dxf>
    <dxf>
      <fill>
        <patternFill>
          <bgColor rgb="FFFFFF00"/>
        </patternFill>
      </fill>
    </dxf>
    <dxf>
      <font>
        <strike/>
        <color theme="0" tint="-0.24994659260841701"/>
      </font>
    </dxf>
    <dxf>
      <fill>
        <patternFill>
          <bgColor rgb="FF66FF33"/>
        </patternFill>
      </fill>
    </dxf>
    <dxf>
      <fill>
        <patternFill>
          <bgColor rgb="FFFFFF00"/>
        </patternFill>
      </fill>
    </dxf>
    <dxf>
      <fill>
        <patternFill>
          <bgColor rgb="FFFFFF00"/>
        </patternFill>
      </fill>
    </dxf>
    <dxf>
      <font>
        <strike/>
        <color theme="0" tint="-0.24994659260841701"/>
      </font>
    </dxf>
    <dxf>
      <fill>
        <patternFill>
          <bgColor rgb="FF66FF33"/>
        </patternFill>
      </fill>
    </dxf>
    <dxf>
      <font>
        <strike/>
        <color theme="0" tint="-0.24994659260841701"/>
      </font>
    </dxf>
    <dxf>
      <fill>
        <patternFill>
          <bgColor rgb="FF66FF33"/>
        </patternFill>
      </fill>
    </dxf>
    <dxf>
      <fill>
        <patternFill>
          <bgColor rgb="FFFFFF00"/>
        </patternFill>
      </fill>
    </dxf>
    <dxf>
      <fill>
        <patternFill>
          <bgColor rgb="FF66FF33"/>
        </patternFill>
      </fill>
    </dxf>
    <dxf>
      <font>
        <strike/>
        <color theme="0" tint="-0.24994659260841701"/>
      </font>
    </dxf>
    <dxf>
      <fill>
        <patternFill>
          <bgColor rgb="FFFFFF00"/>
        </patternFill>
      </fill>
    </dxf>
    <dxf>
      <fill>
        <patternFill>
          <bgColor rgb="FFFFFF00"/>
        </patternFill>
      </fill>
    </dxf>
    <dxf>
      <font>
        <strike/>
        <color theme="0" tint="-0.24994659260841701"/>
      </font>
    </dxf>
    <dxf>
      <fill>
        <patternFill>
          <bgColor rgb="FF66FF33"/>
        </patternFill>
      </fill>
    </dxf>
    <dxf>
      <fill>
        <patternFill>
          <bgColor rgb="FFFFFF00"/>
        </patternFill>
      </fill>
    </dxf>
    <dxf>
      <fill>
        <patternFill>
          <bgColor rgb="FF66FF33"/>
        </patternFill>
      </fill>
    </dxf>
    <dxf>
      <font>
        <strike/>
        <color theme="0" tint="-0.24994659260841701"/>
      </font>
    </dxf>
    <dxf>
      <fill>
        <patternFill>
          <bgColor rgb="FF66FF33"/>
        </patternFill>
      </fill>
    </dxf>
    <dxf>
      <font>
        <strike/>
        <color theme="0" tint="-0.24994659260841701"/>
      </font>
    </dxf>
    <dxf>
      <fill>
        <patternFill>
          <bgColor rgb="FFFFFF00"/>
        </patternFill>
      </fill>
    </dxf>
    <dxf>
      <font>
        <strike/>
        <color theme="0" tint="-0.24994659260841701"/>
      </font>
    </dxf>
    <dxf>
      <fill>
        <patternFill>
          <bgColor rgb="FFFFFF00"/>
        </patternFill>
      </fill>
    </dxf>
    <dxf>
      <fill>
        <patternFill>
          <bgColor rgb="FF66FF33"/>
        </patternFill>
      </fill>
    </dxf>
    <dxf>
      <fill>
        <patternFill>
          <bgColor rgb="FF66FF33"/>
        </patternFill>
      </fill>
    </dxf>
    <dxf>
      <font>
        <strike/>
        <color theme="0" tint="-0.24994659260841701"/>
      </font>
    </dxf>
    <dxf>
      <fill>
        <patternFill>
          <bgColor rgb="FFFFFF00"/>
        </patternFill>
      </fill>
    </dxf>
    <dxf>
      <font>
        <strike/>
        <color theme="0" tint="-0.24994659260841701"/>
      </font>
    </dxf>
    <dxf>
      <fill>
        <patternFill>
          <bgColor rgb="FF66FF33"/>
        </patternFill>
      </fill>
    </dxf>
    <dxf>
      <fill>
        <patternFill>
          <bgColor rgb="FFFFFF00"/>
        </patternFill>
      </fill>
    </dxf>
    <dxf>
      <fill>
        <patternFill>
          <bgColor rgb="FF66FF33"/>
        </patternFill>
      </fill>
    </dxf>
    <dxf>
      <font>
        <strike/>
        <color theme="0" tint="-0.24994659260841701"/>
      </font>
    </dxf>
    <dxf>
      <fill>
        <patternFill>
          <bgColor rgb="FFFFFF00"/>
        </patternFill>
      </fill>
    </dxf>
    <dxf>
      <fill>
        <patternFill>
          <bgColor rgb="FF66FF33"/>
        </patternFill>
      </fill>
    </dxf>
    <dxf>
      <fill>
        <patternFill>
          <bgColor rgb="FFFFFF00"/>
        </patternFill>
      </fill>
    </dxf>
    <dxf>
      <font>
        <strike/>
        <color theme="0" tint="-0.24994659260841701"/>
      </font>
    </dxf>
    <dxf>
      <fill>
        <patternFill>
          <bgColor rgb="FF66FF33"/>
        </patternFill>
      </fill>
    </dxf>
    <dxf>
      <font>
        <strike/>
        <color theme="0" tint="-0.24994659260841701"/>
      </font>
    </dxf>
    <dxf>
      <fill>
        <patternFill>
          <bgColor rgb="FFFFFF00"/>
        </patternFill>
      </fill>
    </dxf>
    <dxf>
      <font>
        <strike/>
        <color theme="0" tint="-0.24994659260841701"/>
      </font>
    </dxf>
    <dxf>
      <fill>
        <patternFill>
          <bgColor rgb="FFFFFF00"/>
        </patternFill>
      </fill>
    </dxf>
    <dxf>
      <fill>
        <patternFill>
          <bgColor rgb="FFFFFF00"/>
        </patternFill>
      </fill>
    </dxf>
    <dxf>
      <font>
        <strike/>
        <color theme="0" tint="-0.24994659260841701"/>
      </font>
    </dxf>
    <dxf>
      <font>
        <strike/>
        <color theme="0" tint="-0.24994659260841701"/>
      </font>
    </dxf>
    <dxf>
      <fill>
        <patternFill>
          <bgColor rgb="FFFFFF00"/>
        </patternFill>
      </fill>
    </dxf>
    <dxf>
      <fill>
        <patternFill>
          <bgColor rgb="FF66FF33"/>
        </patternFill>
      </fill>
    </dxf>
    <dxf>
      <fill>
        <patternFill>
          <bgColor rgb="FF66FF33"/>
        </patternFill>
      </fill>
    </dxf>
    <dxf>
      <font>
        <strike/>
        <color theme="0" tint="-0.24994659260841701"/>
      </font>
    </dxf>
    <dxf>
      <fill>
        <patternFill>
          <bgColor rgb="FFFFFF00"/>
        </patternFill>
      </fill>
    </dxf>
    <dxf>
      <font>
        <color rgb="FF9C0006"/>
      </font>
      <fill>
        <patternFill>
          <bgColor rgb="FFFFC7CE"/>
        </patternFill>
      </fill>
    </dxf>
    <dxf>
      <numFmt numFmtId="0" formatCode="General"/>
      <alignment horizontal="center" vertical="center" textRotation="0" wrapText="0" indent="0" justifyLastLine="0" shrinkToFit="0" readingOrder="0"/>
      <border diagonalUp="0" diagonalDown="0" outline="0">
        <left/>
        <right style="medium">
          <color indexed="64"/>
        </right>
        <top/>
        <bottom/>
      </border>
    </dxf>
    <dxf>
      <font>
        <b/>
        <strike val="0"/>
        <outline val="0"/>
        <shadow val="0"/>
        <u val="none"/>
        <vertAlign val="baseline"/>
        <sz val="9"/>
        <color theme="1"/>
        <name val="Aptos Narrow"/>
        <family val="2"/>
        <scheme val="minor"/>
      </font>
      <numFmt numFmtId="0" formatCode="General"/>
      <fill>
        <patternFill patternType="solid">
          <fgColor indexed="64"/>
          <bgColor theme="5" tint="0.59999389629810485"/>
        </patternFill>
      </fill>
      <alignment horizontal="center" vertical="center" textRotation="0" wrapText="0" indent="0" justifyLastLine="0" shrinkToFit="0" readingOrder="0"/>
    </dxf>
    <dxf>
      <numFmt numFmtId="0" formatCode="General"/>
      <fill>
        <patternFill patternType="solid">
          <fgColor indexed="64"/>
          <bgColor theme="8" tint="0.79998168889431442"/>
        </patternFill>
      </fill>
      <alignment horizontal="center" vertical="center" textRotation="0" wrapText="0" indent="0" justifyLastLine="0" shrinkToFit="0" readingOrder="0"/>
    </dxf>
    <dxf>
      <numFmt numFmtId="0" formatCode="General"/>
      <fill>
        <patternFill patternType="solid">
          <fgColor indexed="64"/>
          <bgColor theme="0" tint="-0.249977111117893"/>
        </patternFill>
      </fill>
      <alignment horizontal="center" vertical="center" textRotation="0" wrapText="0" indent="0" justifyLastLine="0" shrinkToFit="0" readingOrder="0"/>
    </dxf>
    <dxf>
      <numFmt numFmtId="0" formatCode="General"/>
      <fill>
        <patternFill patternType="solid">
          <fgColor indexed="64"/>
          <bgColor theme="0" tint="-0.249977111117893"/>
        </patternFill>
      </fil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font>
        <b/>
      </font>
      <alignment horizontal="center" vertical="center" textRotation="0" indent="0" justifyLastLine="0" shrinkToFit="0" readingOrder="0"/>
    </dxf>
    <dxf>
      <border diagonalUp="0" diagonalDown="0">
        <left style="medium">
          <color indexed="64"/>
        </left>
        <right/>
        <top/>
        <bottom/>
        <vertical/>
        <horizontal/>
      </border>
    </dxf>
    <dxf>
      <fill>
        <patternFill patternType="solid">
          <fgColor indexed="64"/>
          <bgColor theme="0" tint="-0.249977111117893"/>
        </patternFill>
      </fill>
      <alignment horizontal="center" vertical="top" textRotation="0" wrapText="1" indent="0" justifyLastLine="0" shrinkToFit="0" readingOrder="0"/>
      <border diagonalUp="0" diagonalDown="0">
        <left style="medium">
          <color indexed="64"/>
        </left>
        <right/>
        <top/>
        <bottom/>
        <vertical/>
        <horizontal/>
      </border>
    </dxf>
    <dxf>
      <border diagonalUp="0" diagonalDown="0">
        <left style="medium">
          <color indexed="64"/>
        </left>
        <right/>
        <top/>
        <bottom/>
        <vertical/>
        <horizontal/>
      </border>
    </dxf>
    <dxf>
      <border outline="0">
        <bottom style="medium">
          <color rgb="FF000000"/>
        </bottom>
      </border>
    </dxf>
    <dxf>
      <border>
        <bottom style="medium">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rgb="FF00B0F0"/>
        </patternFill>
      </fill>
      <alignment horizontal="center" vertical="bottom" textRotation="0" wrapText="0" indent="0" justifyLastLine="0" shrinkToFit="0" readingOrder="0"/>
      <border diagonalUp="0" diagonalDown="0">
        <left/>
        <right/>
        <top/>
        <bottom/>
        <vertical/>
        <horizontal/>
      </border>
    </dxf>
    <dxf>
      <numFmt numFmtId="0" formatCode="General"/>
      <fill>
        <patternFill patternType="solid">
          <fgColor indexed="64"/>
          <bgColor theme="0" tint="-0.34998626667073579"/>
        </patternFill>
      </fill>
      <alignment horizontal="center" vertical="center" textRotation="0" wrapText="0" indent="0" justifyLastLine="0" shrinkToFit="0" readingOrder="0"/>
      <border diagonalUp="0" diagonalDown="0" outline="0">
        <left style="medium">
          <color indexed="64"/>
        </left>
        <right style="medium">
          <color indexed="64"/>
        </right>
        <top/>
        <bottom/>
      </border>
    </dxf>
    <dxf>
      <border diagonalUp="0" diagonalDown="0" outline="0">
        <left/>
        <right style="medium">
          <color indexed="64"/>
        </right>
        <top/>
        <bottom/>
      </border>
    </dxf>
    <dxf>
      <border diagonalUp="0" diagonalDown="0">
        <left style="medium">
          <color indexed="64"/>
        </left>
        <right/>
        <top/>
        <bottom/>
        <vertical/>
        <horizontal/>
      </border>
    </dxf>
    <dxf>
      <border outline="0">
        <bottom style="medium">
          <color indexed="64"/>
        </bottom>
      </border>
    </dxf>
    <dxf>
      <border>
        <bottom style="medium">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rgb="FF00B0F0"/>
        </patternFill>
      </fill>
      <alignment horizontal="center" vertical="bottom" textRotation="0" wrapText="0" indent="0" justifyLastLine="0" shrinkToFit="0" readingOrder="0"/>
      <border diagonalUp="0" diagonalDown="0">
        <left/>
        <right/>
        <top/>
        <bottom/>
        <vertical/>
        <horizontal/>
      </border>
    </dxf>
    <dxf>
      <numFmt numFmtId="0" formatCode="Genera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rgb="FF00B0F0"/>
        </patternFill>
      </fill>
      <alignment horizontal="center" vertical="bottom" textRotation="0" wrapText="0" indent="0" justifyLastLine="0" shrinkToFit="0" readingOrder="0"/>
      <border diagonalUp="0" diagonalDown="0">
        <left/>
        <right/>
        <top/>
        <bottom/>
        <vertical/>
        <horizontal/>
      </border>
    </dxf>
    <dxf>
      <font>
        <b/>
      </font>
      <alignment horizontal="center" vertical="center" textRotation="0" wrapText="0" indent="0" justifyLastLine="0" shrinkToFit="0" readingOrder="0"/>
    </dxf>
    <dxf>
      <border diagonalUp="0" diagonalDown="0">
        <left style="medium">
          <color indexed="64"/>
        </left>
        <top/>
        <bottom/>
        <horizontal/>
      </border>
    </dxf>
    <dxf>
      <border diagonalUp="0" diagonalDown="0">
        <left style="medium">
          <color indexed="64"/>
        </left>
        <right/>
        <top/>
        <bottom/>
        <vertical/>
        <horizontal/>
      </border>
    </dxf>
    <dxf>
      <border outline="0">
        <bottom style="medium">
          <color rgb="FF000000"/>
        </bottom>
      </border>
    </dxf>
    <dxf>
      <border>
        <bottom style="medium">
          <color indexed="64"/>
        </bottom>
      </border>
    </dxf>
    <dxf>
      <font>
        <b val="0"/>
        <i val="0"/>
        <strike val="0"/>
        <condense val="0"/>
        <extend val="0"/>
        <outline val="0"/>
        <shadow val="0"/>
        <u val="none"/>
        <vertAlign val="baseline"/>
        <sz val="11"/>
        <color auto="1"/>
        <name val="Aptos Narrow"/>
        <family val="2"/>
        <scheme val="minor"/>
      </font>
      <fill>
        <patternFill patternType="solid">
          <fgColor indexed="64"/>
          <bgColor rgb="FF00B0F0"/>
        </patternFill>
      </fill>
      <alignment horizontal="center" vertical="bottom" textRotation="0" wrapText="0" indent="0" justifyLastLine="0" shrinkToFit="0" readingOrder="0"/>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ixa.sharepoint.com/personal/c125477_corp_caixa_gov_br/Documents/Documentos/T&#233;o%20Documentos%20CAIXA/CIHAR-CP/An&#225;lises/Vila%20Flora/LAE-Habitacao_v030%20A-%20Vila%20flor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ixa.sharepoint.com/personal/c125477_corp_caixa_gov_br/Documents/Documentos/T&#233;o%20Documentos%20CAIXA/CIHAR-CP/An&#225;lises/Residencial%20Jardim%20Bandeirantes/LAE-Habitacao_v026%20-%20Jardim%20Bandeirant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aixa.sharepoint.com/Users/c092463/AppData/Local/Microsoft/Windows/INetCache/Content.Outlook/YT81WR2T/FRE-Habitacao_v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7386sr001\Public\Users\c110070\Documents\BIBLIOTECA\MAE\Arquivos%20substituidos_v.1\MODA%2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ções"/>
      <sheetName val="Regras"/>
      <sheetName val="1_LVT"/>
      <sheetName val="1_LVT_Anexo I"/>
      <sheetName val="2_Avaliacao"/>
      <sheetName val="3_MVP"/>
      <sheetName val="4_Analise"/>
      <sheetName val="5_MVT"/>
      <sheetName val="4_Anexo I Condomínio"/>
      <sheetName val="Dados para Plan. Carga Cond."/>
      <sheetName val="4_Anexo I Loteamento"/>
      <sheetName val="4_Anexo I PRODULOTE"/>
      <sheetName val="4_Anexo II Custos"/>
      <sheetName val="4_Anexo III_Cronograma"/>
      <sheetName val="FormAux_Documentos"/>
      <sheetName val="Ficha_Monitoram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ções"/>
      <sheetName val="Regras"/>
      <sheetName val="1_LVT"/>
      <sheetName val="1_LVT_Anexo I"/>
      <sheetName val="2_Avaliacao"/>
      <sheetName val="3_MVP"/>
      <sheetName val="4_Analise"/>
      <sheetName val="5_MVT"/>
      <sheetName val="4_Anexo I Condomínio"/>
      <sheetName val="Dados para Plan. Carga Cond."/>
      <sheetName val="4_Anexo I Loteamento"/>
      <sheetName val="4_Anexo I PRODULOTE"/>
      <sheetName val="4_Anexo II Custos"/>
      <sheetName val="Ficha_Monitoram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ções"/>
      <sheetName val="FRE"/>
      <sheetName val="Orç_sintético_Hab"/>
      <sheetName val="Orç_analítico_Hab"/>
      <sheetName val="Orç_eventos_Infra"/>
      <sheetName val="Orç_analítico_Equipamen_Faixa_I"/>
      <sheetName val="Cronograma"/>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DA"/>
      <sheetName val="Chek List Documentação"/>
      <sheetName val="Plan1"/>
      <sheetName val="Chek List Analise Engenharia"/>
      <sheetName val="PNE_Chek List"/>
      <sheetName val="Rel Doc Técnica"/>
      <sheetName val="Seq.Arq.Docts"/>
      <sheetName val="PA Pendencias"/>
      <sheetName val="Memorial Edifício"/>
      <sheetName val="Memorial Loteamento"/>
      <sheetName val="Matrícula do Terreno"/>
      <sheetName val="Verificação das Quantidades"/>
      <sheetName val="Código de Prática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FF746-44FB-4442-8FA4-4B8AC0894BE1}" name="Tabela13" displayName="Tabela13" ref="B3:G48" totalsRowShown="0" headerRowDxfId="149" headerRowBorderDxfId="148" tableBorderDxfId="147">
  <autoFilter ref="B3:G48" xr:uid="{C967CC7D-A517-4C21-879F-D2063B2F316A}"/>
  <tableColumns count="6">
    <tableColumn id="1" xr3:uid="{956E5065-907C-4FD5-887A-1D7862BC055E}" name="N" dataDxfId="146"/>
    <tableColumn id="10" xr3:uid="{D93BCF82-1A83-44F2-ADC9-003294C82A51}" name="DOCUMENTO CHECKLIST AE099" dataDxfId="145"/>
    <tableColumn id="2" xr3:uid="{09D92DF4-6678-4972-AB7B-A114B8CA820C}" name="FAR"/>
    <tableColumn id="3" xr3:uid="{3F65EB1F-4BF6-45BB-A70C-EDA6D1D4AF41}" name="FDS PROJ"/>
    <tableColumn id="4" xr3:uid="{703B3F05-5EBB-4D39-AFD7-0F94784CBB28}" name="FDS"/>
    <tableColumn id="5" xr3:uid="{1927256B-DCF9-4440-8F3B-4016A638465B}" name="LVT e Avaliação" dataDxfId="14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8D4F4A-477B-4A76-8804-C551EB2B1B8B}" name="Tabela14" displayName="Tabela14" ref="B3:E367" totalsRowShown="0" headerRowDxfId="143" headerRowBorderDxfId="142" tableBorderDxfId="141">
  <autoFilter ref="B3:E367" xr:uid="{C967CC7D-A517-4C21-879F-D2063B2F316A}">
    <filterColumn colId="3">
      <customFilters>
        <customFilter operator="notEqual" val=" "/>
      </customFilters>
    </filterColumn>
  </autoFilter>
  <sortState xmlns:xlrd2="http://schemas.microsoft.com/office/spreadsheetml/2017/richdata2" ref="B4:E367">
    <sortCondition ref="E3:E367"/>
  </sortState>
  <tableColumns count="4">
    <tableColumn id="1" xr3:uid="{141D66B4-E34D-4CC3-BD78-F3AE53CAE16E}" name="#"/>
    <tableColumn id="3" xr3:uid="{74FF6F42-A8C9-40C1-A97A-CEF570336B20}" name="Categoria"/>
    <tableColumn id="4" xr3:uid="{6933F0FD-3317-4E13-BAC2-6892EB08DC83}" name="Documento"/>
    <tableColumn id="10" xr3:uid="{E80B73AF-C79A-410A-903C-1FD5585B52BF}" name="RESULTADO" dataDxfId="140">
      <calculatedColumnFormula>IF(D4="Declaração viabilidade ENERGIA ELÉTRICA", 1,IF(D4="Declaração viabilidade ESGOTO",1,""))</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967CC7D-A517-4C21-879F-D2063B2F316A}" name="Tabela1" displayName="Tabela1" ref="B5:K481" totalsRowShown="0" headerRowDxfId="139" headerRowBorderDxfId="138" tableBorderDxfId="137">
  <autoFilter ref="B5:K481" xr:uid="{C967CC7D-A517-4C21-879F-D2063B2F316A}"/>
  <sortState xmlns:xlrd2="http://schemas.microsoft.com/office/spreadsheetml/2017/richdata2" ref="B6:K481">
    <sortCondition ref="K5:K481"/>
  </sortState>
  <tableColumns count="10">
    <tableColumn id="1" xr3:uid="{3CA69FF6-9802-41CA-B82A-9D78DFB70CE0}" name="#" dataDxfId="136"/>
    <tableColumn id="2" xr3:uid="{E6C01DCE-47BA-4CC9-95B0-8908714B082C}" name="Data Upload"/>
    <tableColumn id="3" xr3:uid="{0C542064-2084-42CE-8060-C986CE0F0FCB}" name="Categoria"/>
    <tableColumn id="4" xr3:uid="{C74397FF-7754-4688-85F5-DEB314ED1A44}" name="Documento"/>
    <tableColumn id="5" xr3:uid="{AF519463-2EC7-403B-AF4C-614F0BF180EE}" name="Emissão"/>
    <tableColumn id="6" xr3:uid="{23A934ED-4870-4E29-9A95-761897AF63D3}" name="Validade"/>
    <tableColumn id="7" xr3:uid="{C24C2146-5D46-4F71-8F4C-A7D73F62AF0A}" name="Coluna1"/>
    <tableColumn id="8" xr3:uid="{200AAEEE-572E-4B66-80B2-DBC20ADB9CCB}" name="Conf."/>
    <tableColumn id="9" xr3:uid="{1266AA98-8F92-4C99-8FC5-0128F9471593}" name="Ações" dataDxfId="135"/>
    <tableColumn id="10" xr3:uid="{44A06474-1A89-4E0B-9725-FDD545964847}" name="RESULTADO" dataDxfId="134">
      <calculatedColumnFormula>OFFSET(SIOPI_PADRAO!$E$4,MATCH(E6,Tabela14[Documento],0)-1,0)</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3E7634-0F99-4317-A465-F0E0490AFD91}" name="Tabela135" displayName="Tabela135" ref="B5:K29" totalsRowShown="0" headerRowDxfId="133" headerRowBorderDxfId="132" tableBorderDxfId="131">
  <autoFilter ref="B5:K29" xr:uid="{C967CC7D-A517-4C21-879F-D2063B2F316A}"/>
  <tableColumns count="10">
    <tableColumn id="1" xr3:uid="{042DB2CC-C4C0-4D91-90DA-E173DF64DAD1}" name="N" dataDxfId="130"/>
    <tableColumn id="3" xr3:uid="{C6EB714C-85F1-4CCF-B96A-2F9DE0D27582}" name="ordem" dataDxfId="129"/>
    <tableColumn id="10" xr3:uid="{33FC261F-638A-47DE-ADC5-B567C0BBF315}" name="CHECKLIST" dataDxfId="128"/>
    <tableColumn id="2" xr3:uid="{C5A97A32-390C-4207-8A7C-5098028BEE5D}" name="NÃO É O CASO" dataDxfId="127"/>
    <tableColumn id="5" xr3:uid="{87385E4F-FF08-4D0F-AED5-6E76AEA4981B}" name="Coluna1" dataDxfId="126">
      <calculatedColumnFormula>OFFSET('1. SIOPI'!$K$6,MATCH(B6,Tabela1[RESULTADO],0)-1,0)</calculatedColumnFormula>
    </tableColumn>
    <tableColumn id="4" xr3:uid="{AA4585E6-3AEB-4B7E-BD85-FBB8A39A0D42}" name="Coluna12" dataDxfId="125">
      <calculatedColumnFormula>IF(F6&gt;0,"OK","FALTA")</calculatedColumnFormula>
    </tableColumn>
    <tableColumn id="7" xr3:uid="{B90ADD53-52BB-4E6A-8028-04DC5FA58BE3}" name="LVT e AVALIAÇÃO" dataDxfId="124"/>
    <tableColumn id="8" xr3:uid="{F44D125A-096C-4700-9F87-B9F1E5BA249F}" name="#IDENTIFICADO" dataDxfId="123"/>
    <tableColumn id="9" xr3:uid="{3DC0EC29-0233-4FC0-9EAD-42917D44FB35}" name="INCOMPATÍVEL" dataDxfId="122"/>
    <tableColumn id="6" xr3:uid="{01747D91-36BC-4FD4-B62F-E59F249D20D7}" name="RESULTADO" dataDxfId="121">
      <calculatedColumnFormula>IF(E6="X","OK",IF(I6&lt;&gt;0,"OK",IF(J6="INCOMPATÍVEL","verificar",IF(B6="verificar FRE","verificar FRE",IFERROR(G6,"verificar")))))</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E9933-D36A-4489-9497-3D54B013440F}">
  <dimension ref="B2:G48"/>
  <sheetViews>
    <sheetView zoomScaleNormal="100" workbookViewId="0">
      <selection activeCell="C17" sqref="C17"/>
    </sheetView>
  </sheetViews>
  <sheetFormatPr defaultRowHeight="14.5" x14ac:dyDescent="0.35"/>
  <cols>
    <col min="1" max="2" width="5.7265625" customWidth="1"/>
    <col min="3" max="3" width="105.1796875" customWidth="1"/>
    <col min="4" max="6" width="10.7265625" customWidth="1"/>
    <col min="7" max="7" width="18.7265625" bestFit="1" customWidth="1"/>
  </cols>
  <sheetData>
    <row r="2" spans="2:7" ht="15" thickBot="1" x14ac:dyDescent="0.4">
      <c r="B2" s="31" t="s">
        <v>0</v>
      </c>
    </row>
    <row r="3" spans="2:7" ht="15" thickBot="1" x14ac:dyDescent="0.4">
      <c r="B3" s="42" t="s">
        <v>1</v>
      </c>
      <c r="C3" s="43" t="s">
        <v>2</v>
      </c>
      <c r="D3" s="43" t="s">
        <v>3</v>
      </c>
      <c r="E3" s="43" t="s">
        <v>4</v>
      </c>
      <c r="F3" s="43" t="s">
        <v>5</v>
      </c>
      <c r="G3" s="45" t="s">
        <v>6</v>
      </c>
    </row>
    <row r="4" spans="2:7" x14ac:dyDescent="0.35">
      <c r="B4" s="22">
        <v>1</v>
      </c>
      <c r="C4" s="13" t="s">
        <v>7</v>
      </c>
      <c r="D4" s="16" t="s">
        <v>8</v>
      </c>
      <c r="E4" s="17" t="s">
        <v>8</v>
      </c>
      <c r="F4" s="18" t="s">
        <v>8</v>
      </c>
      <c r="G4" s="46" t="s">
        <v>8</v>
      </c>
    </row>
    <row r="5" spans="2:7" x14ac:dyDescent="0.35">
      <c r="B5" s="23">
        <v>1.1000000000000001</v>
      </c>
      <c r="C5" s="12" t="s">
        <v>9</v>
      </c>
      <c r="D5" s="19" t="s">
        <v>8</v>
      </c>
      <c r="E5" s="20" t="s">
        <v>8</v>
      </c>
      <c r="F5" s="21" t="s">
        <v>8</v>
      </c>
      <c r="G5" s="47"/>
    </row>
    <row r="6" spans="2:7" x14ac:dyDescent="0.35">
      <c r="B6" s="23">
        <v>1.2</v>
      </c>
      <c r="C6" s="12" t="s">
        <v>10</v>
      </c>
      <c r="D6" s="19" t="s">
        <v>8</v>
      </c>
      <c r="E6" s="20"/>
      <c r="F6" s="21" t="s">
        <v>8</v>
      </c>
      <c r="G6" s="47"/>
    </row>
    <row r="7" spans="2:7" x14ac:dyDescent="0.35">
      <c r="B7" s="23">
        <v>1.3</v>
      </c>
      <c r="C7" s="12" t="s">
        <v>11</v>
      </c>
      <c r="D7" s="19" t="s">
        <v>8</v>
      </c>
      <c r="E7" s="20"/>
      <c r="F7" s="21" t="s">
        <v>8</v>
      </c>
      <c r="G7" s="47"/>
    </row>
    <row r="8" spans="2:7" x14ac:dyDescent="0.35">
      <c r="B8" s="23">
        <v>1.4</v>
      </c>
      <c r="C8" s="12" t="s">
        <v>12</v>
      </c>
      <c r="D8" s="19" t="s">
        <v>8</v>
      </c>
      <c r="E8" s="20"/>
      <c r="F8" s="21" t="s">
        <v>8</v>
      </c>
      <c r="G8" s="47"/>
    </row>
    <row r="9" spans="2:7" x14ac:dyDescent="0.35">
      <c r="B9" s="23">
        <v>1.5</v>
      </c>
      <c r="C9" s="12" t="s">
        <v>13</v>
      </c>
      <c r="D9" s="19" t="s">
        <v>8</v>
      </c>
      <c r="E9" s="20"/>
      <c r="F9" s="21" t="s">
        <v>8</v>
      </c>
      <c r="G9" s="47"/>
    </row>
    <row r="10" spans="2:7" x14ac:dyDescent="0.35">
      <c r="B10" s="23">
        <v>1.6</v>
      </c>
      <c r="C10" s="12" t="s">
        <v>14</v>
      </c>
      <c r="D10" s="19" t="s">
        <v>8</v>
      </c>
      <c r="E10" s="20" t="s">
        <v>8</v>
      </c>
      <c r="F10" s="21" t="s">
        <v>8</v>
      </c>
      <c r="G10" s="47"/>
    </row>
    <row r="11" spans="2:7" x14ac:dyDescent="0.35">
      <c r="B11" s="23">
        <v>1.7</v>
      </c>
      <c r="C11" s="12" t="s">
        <v>15</v>
      </c>
      <c r="D11" s="19" t="s">
        <v>8</v>
      </c>
      <c r="E11" s="20" t="s">
        <v>8</v>
      </c>
      <c r="F11" s="21" t="s">
        <v>8</v>
      </c>
      <c r="G11" s="47"/>
    </row>
    <row r="12" spans="2:7" ht="29" x14ac:dyDescent="0.35">
      <c r="B12" s="25">
        <v>2</v>
      </c>
      <c r="C12" s="26" t="s">
        <v>16</v>
      </c>
      <c r="D12" s="27" t="s">
        <v>8</v>
      </c>
      <c r="E12" s="28"/>
      <c r="F12" s="29"/>
      <c r="G12" s="48"/>
    </row>
    <row r="13" spans="2:7" ht="29" x14ac:dyDescent="0.35">
      <c r="B13" s="23">
        <v>3</v>
      </c>
      <c r="C13" s="12" t="s">
        <v>17</v>
      </c>
      <c r="D13" s="19" t="s">
        <v>8</v>
      </c>
      <c r="E13" s="20" t="s">
        <v>8</v>
      </c>
      <c r="F13" s="21" t="s">
        <v>8</v>
      </c>
      <c r="G13" s="47" t="s">
        <v>8</v>
      </c>
    </row>
    <row r="14" spans="2:7" ht="43.5" x14ac:dyDescent="0.35">
      <c r="B14" s="23">
        <v>4</v>
      </c>
      <c r="C14" s="12" t="s">
        <v>18</v>
      </c>
      <c r="D14" s="19" t="s">
        <v>8</v>
      </c>
      <c r="E14" s="20" t="s">
        <v>8</v>
      </c>
      <c r="F14" s="21" t="s">
        <v>8</v>
      </c>
      <c r="G14" s="49"/>
    </row>
    <row r="15" spans="2:7" x14ac:dyDescent="0.35">
      <c r="B15" s="23">
        <v>5</v>
      </c>
      <c r="C15" s="12" t="s">
        <v>19</v>
      </c>
      <c r="D15" s="19" t="s">
        <v>8</v>
      </c>
      <c r="E15" s="20" t="s">
        <v>8</v>
      </c>
      <c r="F15" s="21" t="s">
        <v>8</v>
      </c>
      <c r="G15" s="49" t="s">
        <v>8</v>
      </c>
    </row>
    <row r="16" spans="2:7" ht="29" x14ac:dyDescent="0.35">
      <c r="B16" s="23">
        <v>6</v>
      </c>
      <c r="C16" s="12" t="s">
        <v>20</v>
      </c>
      <c r="D16" s="19" t="s">
        <v>8</v>
      </c>
      <c r="E16" s="20"/>
      <c r="F16" s="21" t="s">
        <v>8</v>
      </c>
      <c r="G16" s="49" t="s">
        <v>8</v>
      </c>
    </row>
    <row r="17" spans="2:7" x14ac:dyDescent="0.35">
      <c r="B17" s="23">
        <v>7</v>
      </c>
      <c r="C17" s="12" t="s">
        <v>21</v>
      </c>
      <c r="D17" s="19" t="s">
        <v>8</v>
      </c>
      <c r="E17" s="20"/>
      <c r="F17" s="21" t="s">
        <v>8</v>
      </c>
      <c r="G17" s="49"/>
    </row>
    <row r="18" spans="2:7" x14ac:dyDescent="0.35">
      <c r="B18" s="23">
        <v>8</v>
      </c>
      <c r="C18" s="12" t="s">
        <v>22</v>
      </c>
      <c r="D18" s="19" t="s">
        <v>8</v>
      </c>
      <c r="E18" s="20"/>
      <c r="F18" s="21" t="s">
        <v>8</v>
      </c>
      <c r="G18" s="49" t="s">
        <v>8</v>
      </c>
    </row>
    <row r="19" spans="2:7" ht="29" x14ac:dyDescent="0.35">
      <c r="B19" s="23">
        <v>9</v>
      </c>
      <c r="C19" s="12" t="s">
        <v>23</v>
      </c>
      <c r="D19" s="19" t="s">
        <v>8</v>
      </c>
      <c r="E19" s="20"/>
      <c r="F19" s="21" t="s">
        <v>8</v>
      </c>
      <c r="G19" s="49"/>
    </row>
    <row r="20" spans="2:7" x14ac:dyDescent="0.35">
      <c r="B20" s="23">
        <v>10</v>
      </c>
      <c r="C20" s="12" t="s">
        <v>24</v>
      </c>
      <c r="D20" s="19" t="s">
        <v>8</v>
      </c>
      <c r="E20" s="20"/>
      <c r="F20" s="21" t="s">
        <v>8</v>
      </c>
      <c r="G20" s="49"/>
    </row>
    <row r="21" spans="2:7" ht="29" x14ac:dyDescent="0.35">
      <c r="B21" s="23">
        <v>11</v>
      </c>
      <c r="C21" s="12" t="s">
        <v>25</v>
      </c>
      <c r="D21" s="19" t="s">
        <v>8</v>
      </c>
      <c r="E21" s="20"/>
      <c r="F21" s="21" t="s">
        <v>8</v>
      </c>
      <c r="G21" s="49"/>
    </row>
    <row r="22" spans="2:7" x14ac:dyDescent="0.35">
      <c r="B22" s="23">
        <v>12</v>
      </c>
      <c r="C22" s="12" t="s">
        <v>26</v>
      </c>
      <c r="D22" s="19" t="s">
        <v>8</v>
      </c>
      <c r="E22" s="20"/>
      <c r="F22" s="21" t="s">
        <v>8</v>
      </c>
      <c r="G22" s="49"/>
    </row>
    <row r="23" spans="2:7" x14ac:dyDescent="0.35">
      <c r="B23" s="23">
        <v>13</v>
      </c>
      <c r="C23" s="12" t="s">
        <v>27</v>
      </c>
      <c r="D23" s="19" t="s">
        <v>8</v>
      </c>
      <c r="E23" s="20"/>
      <c r="F23" s="21" t="s">
        <v>8</v>
      </c>
      <c r="G23" s="49"/>
    </row>
    <row r="24" spans="2:7" ht="29" x14ac:dyDescent="0.35">
      <c r="B24" s="23">
        <v>14</v>
      </c>
      <c r="C24" s="12" t="s">
        <v>28</v>
      </c>
      <c r="D24" s="19" t="s">
        <v>8</v>
      </c>
      <c r="E24" s="20" t="s">
        <v>8</v>
      </c>
      <c r="F24" s="21" t="s">
        <v>8</v>
      </c>
      <c r="G24" s="49"/>
    </row>
    <row r="25" spans="2:7" ht="29" x14ac:dyDescent="0.35">
      <c r="B25" s="23">
        <v>15</v>
      </c>
      <c r="C25" s="12" t="s">
        <v>29</v>
      </c>
      <c r="D25" s="19" t="s">
        <v>8</v>
      </c>
      <c r="E25" s="20" t="s">
        <v>8</v>
      </c>
      <c r="F25" s="21" t="s">
        <v>8</v>
      </c>
      <c r="G25" s="49"/>
    </row>
    <row r="26" spans="2:7" x14ac:dyDescent="0.35">
      <c r="B26" s="23">
        <v>16</v>
      </c>
      <c r="C26" s="12" t="s">
        <v>30</v>
      </c>
      <c r="D26" s="19" t="s">
        <v>8</v>
      </c>
      <c r="E26" s="20"/>
      <c r="F26" s="21" t="s">
        <v>8</v>
      </c>
      <c r="G26" s="49"/>
    </row>
    <row r="27" spans="2:7" ht="29" x14ac:dyDescent="0.35">
      <c r="B27" s="25">
        <v>17</v>
      </c>
      <c r="C27" s="26" t="s">
        <v>31</v>
      </c>
      <c r="D27" s="27"/>
      <c r="E27" s="28" t="s">
        <v>8</v>
      </c>
      <c r="F27" s="29"/>
      <c r="G27" s="50"/>
    </row>
    <row r="28" spans="2:7" ht="29" x14ac:dyDescent="0.35">
      <c r="B28" s="25">
        <v>18</v>
      </c>
      <c r="C28" s="26" t="s">
        <v>32</v>
      </c>
      <c r="D28" s="27" t="s">
        <v>8</v>
      </c>
      <c r="E28" s="28"/>
      <c r="F28" s="29" t="s">
        <v>8</v>
      </c>
      <c r="G28" s="50"/>
    </row>
    <row r="29" spans="2:7" ht="61.9" customHeight="1" x14ac:dyDescent="0.35">
      <c r="B29" s="25">
        <v>19</v>
      </c>
      <c r="C29" s="30" t="s">
        <v>33</v>
      </c>
      <c r="D29" s="27" t="s">
        <v>8</v>
      </c>
      <c r="E29" s="28" t="s">
        <v>8</v>
      </c>
      <c r="F29" s="29" t="s">
        <v>8</v>
      </c>
      <c r="G29" s="50"/>
    </row>
    <row r="30" spans="2:7" x14ac:dyDescent="0.35">
      <c r="B30" s="25">
        <v>20</v>
      </c>
      <c r="C30" s="26" t="s">
        <v>34</v>
      </c>
      <c r="D30" s="27" t="s">
        <v>8</v>
      </c>
      <c r="E30" s="28" t="s">
        <v>8</v>
      </c>
      <c r="F30" s="29" t="s">
        <v>8</v>
      </c>
      <c r="G30" s="50"/>
    </row>
    <row r="31" spans="2:7" x14ac:dyDescent="0.35">
      <c r="B31" s="5"/>
      <c r="C31" s="5"/>
      <c r="F31" s="14"/>
      <c r="G31" s="49"/>
    </row>
    <row r="32" spans="2:7" x14ac:dyDescent="0.35">
      <c r="B32" s="5"/>
      <c r="C32" s="5"/>
      <c r="F32" s="14"/>
      <c r="G32" s="49"/>
    </row>
    <row r="33" spans="2:7" x14ac:dyDescent="0.35">
      <c r="B33" s="5"/>
      <c r="C33" s="5"/>
      <c r="F33" s="14"/>
      <c r="G33" s="49"/>
    </row>
    <row r="34" spans="2:7" x14ac:dyDescent="0.35">
      <c r="B34" s="5"/>
      <c r="C34" s="5"/>
      <c r="F34" s="14"/>
      <c r="G34" s="49"/>
    </row>
    <row r="35" spans="2:7" x14ac:dyDescent="0.35">
      <c r="B35" s="5"/>
      <c r="C35" s="5"/>
      <c r="F35" s="14"/>
      <c r="G35" s="49"/>
    </row>
    <row r="36" spans="2:7" x14ac:dyDescent="0.35">
      <c r="B36" s="5"/>
      <c r="C36" s="5"/>
      <c r="F36" s="14"/>
      <c r="G36" s="49"/>
    </row>
    <row r="37" spans="2:7" x14ac:dyDescent="0.35">
      <c r="B37" s="5"/>
      <c r="C37" s="5"/>
      <c r="F37" s="14"/>
      <c r="G37" s="49"/>
    </row>
    <row r="38" spans="2:7" x14ac:dyDescent="0.35">
      <c r="B38" s="5"/>
      <c r="C38" s="5"/>
      <c r="F38" s="14"/>
      <c r="G38" s="49"/>
    </row>
    <row r="39" spans="2:7" x14ac:dyDescent="0.35">
      <c r="B39" s="5"/>
      <c r="C39" s="5"/>
      <c r="F39" s="14"/>
      <c r="G39" s="49"/>
    </row>
    <row r="40" spans="2:7" x14ac:dyDescent="0.35">
      <c r="B40" s="5"/>
      <c r="C40" s="5"/>
      <c r="F40" s="14"/>
      <c r="G40" s="49"/>
    </row>
    <row r="41" spans="2:7" x14ac:dyDescent="0.35">
      <c r="B41" s="5"/>
      <c r="C41" s="5"/>
      <c r="F41" s="14"/>
      <c r="G41" s="49"/>
    </row>
    <row r="42" spans="2:7" x14ac:dyDescent="0.35">
      <c r="B42" s="5"/>
      <c r="C42" s="5"/>
      <c r="F42" s="14"/>
      <c r="G42" s="49"/>
    </row>
    <row r="43" spans="2:7" x14ac:dyDescent="0.35">
      <c r="B43" s="5"/>
      <c r="C43" s="5"/>
      <c r="F43" s="14"/>
      <c r="G43" s="49"/>
    </row>
    <row r="44" spans="2:7" x14ac:dyDescent="0.35">
      <c r="B44" s="5"/>
      <c r="C44" s="5"/>
      <c r="F44" s="14"/>
      <c r="G44" s="49"/>
    </row>
    <row r="45" spans="2:7" x14ac:dyDescent="0.35">
      <c r="B45" s="5"/>
      <c r="C45" s="5"/>
      <c r="F45" s="14"/>
      <c r="G45" s="49"/>
    </row>
    <row r="46" spans="2:7" x14ac:dyDescent="0.35">
      <c r="B46" s="5"/>
      <c r="C46" s="5"/>
      <c r="F46" s="14"/>
      <c r="G46" s="49"/>
    </row>
    <row r="47" spans="2:7" x14ac:dyDescent="0.35">
      <c r="B47" s="5"/>
      <c r="C47" s="5"/>
      <c r="F47" s="14"/>
      <c r="G47" s="49"/>
    </row>
    <row r="48" spans="2:7" ht="15" thickBot="1" x14ac:dyDescent="0.4">
      <c r="B48" s="9"/>
      <c r="C48" s="9"/>
      <c r="D48" s="10"/>
      <c r="E48" s="10"/>
      <c r="F48" s="15"/>
      <c r="G48" s="51"/>
    </row>
  </sheetData>
  <phoneticPr fontId="3" type="noConversion"/>
  <pageMargins left="0.511811024" right="0.511811024" top="0.78740157499999996" bottom="0.78740157499999996" header="0.31496062000000002" footer="0.31496062000000002"/>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B2135-3C75-4BAD-8549-4BB151A80A71}">
  <dimension ref="B2:E367"/>
  <sheetViews>
    <sheetView workbookViewId="0">
      <selection activeCell="B4" sqref="B4"/>
    </sheetView>
  </sheetViews>
  <sheetFormatPr defaultRowHeight="14.5" x14ac:dyDescent="0.35"/>
  <cols>
    <col min="1" max="1" width="5.7265625" customWidth="1"/>
    <col min="2" max="2" width="10.54296875" customWidth="1"/>
    <col min="3" max="3" width="53.54296875" bestFit="1" customWidth="1"/>
    <col min="4" max="4" width="47.453125" bestFit="1" customWidth="1"/>
    <col min="5" max="5" width="15.81640625" customWidth="1"/>
  </cols>
  <sheetData>
    <row r="2" spans="2:5" x14ac:dyDescent="0.35">
      <c r="B2" t="s">
        <v>0</v>
      </c>
    </row>
    <row r="3" spans="2:5" ht="15" thickBot="1" x14ac:dyDescent="0.4">
      <c r="B3" s="38" t="s">
        <v>35</v>
      </c>
      <c r="C3" s="38" t="s">
        <v>36</v>
      </c>
      <c r="D3" s="38" t="s">
        <v>37</v>
      </c>
      <c r="E3" s="38" t="s">
        <v>38</v>
      </c>
    </row>
    <row r="4" spans="2:5" ht="15" thickBot="1" x14ac:dyDescent="0.4">
      <c r="B4" s="11"/>
      <c r="C4" t="s">
        <v>39</v>
      </c>
      <c r="D4" t="s">
        <v>40</v>
      </c>
      <c r="E4" s="20">
        <v>1</v>
      </c>
    </row>
    <row r="5" spans="2:5" x14ac:dyDescent="0.35">
      <c r="C5" t="s">
        <v>41</v>
      </c>
      <c r="D5" t="s">
        <v>42</v>
      </c>
      <c r="E5" s="20">
        <v>1</v>
      </c>
    </row>
    <row r="6" spans="2:5" x14ac:dyDescent="0.35">
      <c r="C6" t="s">
        <v>39</v>
      </c>
      <c r="D6" t="s">
        <v>43</v>
      </c>
      <c r="E6" s="20">
        <v>1</v>
      </c>
    </row>
    <row r="7" spans="2:5" x14ac:dyDescent="0.35">
      <c r="C7" t="s">
        <v>44</v>
      </c>
      <c r="D7" t="s">
        <v>45</v>
      </c>
      <c r="E7" s="20">
        <v>1</v>
      </c>
    </row>
    <row r="8" spans="2:5" x14ac:dyDescent="0.35">
      <c r="C8" t="s">
        <v>46</v>
      </c>
      <c r="D8" t="s">
        <v>46</v>
      </c>
      <c r="E8" s="20">
        <v>1</v>
      </c>
    </row>
    <row r="9" spans="2:5" x14ac:dyDescent="0.35">
      <c r="C9" t="s">
        <v>47</v>
      </c>
      <c r="D9" t="s">
        <v>48</v>
      </c>
      <c r="E9" s="20">
        <v>3</v>
      </c>
    </row>
    <row r="10" spans="2:5" x14ac:dyDescent="0.35">
      <c r="C10" t="s">
        <v>47</v>
      </c>
      <c r="D10" t="s">
        <v>49</v>
      </c>
      <c r="E10" s="20">
        <v>3</v>
      </c>
    </row>
    <row r="11" spans="2:5" x14ac:dyDescent="0.35">
      <c r="C11" t="s">
        <v>50</v>
      </c>
      <c r="D11" t="s">
        <v>50</v>
      </c>
      <c r="E11" s="20">
        <v>3</v>
      </c>
    </row>
    <row r="12" spans="2:5" x14ac:dyDescent="0.35">
      <c r="C12" t="s">
        <v>51</v>
      </c>
      <c r="D12" t="s">
        <v>52</v>
      </c>
      <c r="E12" s="20">
        <v>4</v>
      </c>
    </row>
    <row r="13" spans="2:5" x14ac:dyDescent="0.35">
      <c r="C13" t="s">
        <v>53</v>
      </c>
      <c r="D13" t="s">
        <v>54</v>
      </c>
      <c r="E13" s="20">
        <v>5</v>
      </c>
    </row>
    <row r="14" spans="2:5" x14ac:dyDescent="0.35">
      <c r="C14" t="s">
        <v>55</v>
      </c>
      <c r="D14" t="s">
        <v>56</v>
      </c>
      <c r="E14" s="20">
        <v>6</v>
      </c>
    </row>
    <row r="15" spans="2:5" x14ac:dyDescent="0.35">
      <c r="C15" t="s">
        <v>57</v>
      </c>
      <c r="D15" t="s">
        <v>58</v>
      </c>
      <c r="E15" s="20">
        <v>6</v>
      </c>
    </row>
    <row r="16" spans="2:5" x14ac:dyDescent="0.35">
      <c r="C16" t="s">
        <v>59</v>
      </c>
      <c r="D16" t="s">
        <v>60</v>
      </c>
      <c r="E16" s="20">
        <v>6</v>
      </c>
    </row>
    <row r="17" spans="3:5" x14ac:dyDescent="0.35">
      <c r="C17" t="s">
        <v>61</v>
      </c>
      <c r="D17" t="s">
        <v>62</v>
      </c>
      <c r="E17" s="20">
        <v>6</v>
      </c>
    </row>
    <row r="18" spans="3:5" x14ac:dyDescent="0.35">
      <c r="C18" t="s">
        <v>63</v>
      </c>
      <c r="D18" t="s">
        <v>64</v>
      </c>
      <c r="E18" s="20">
        <v>6</v>
      </c>
    </row>
    <row r="19" spans="3:5" x14ac:dyDescent="0.35">
      <c r="C19" t="s">
        <v>65</v>
      </c>
      <c r="D19" t="s">
        <v>66</v>
      </c>
      <c r="E19" s="20">
        <v>6</v>
      </c>
    </row>
    <row r="20" spans="3:5" x14ac:dyDescent="0.35">
      <c r="C20" t="s">
        <v>67</v>
      </c>
      <c r="D20" t="s">
        <v>68</v>
      </c>
      <c r="E20" s="20">
        <v>6</v>
      </c>
    </row>
    <row r="21" spans="3:5" x14ac:dyDescent="0.35">
      <c r="C21" t="s">
        <v>69</v>
      </c>
      <c r="D21" t="s">
        <v>70</v>
      </c>
      <c r="E21" s="20">
        <v>7</v>
      </c>
    </row>
    <row r="22" spans="3:5" x14ac:dyDescent="0.35">
      <c r="C22" t="s">
        <v>71</v>
      </c>
      <c r="D22" t="s">
        <v>72</v>
      </c>
      <c r="E22" s="20">
        <v>7</v>
      </c>
    </row>
    <row r="23" spans="3:5" x14ac:dyDescent="0.35">
      <c r="C23" t="s">
        <v>73</v>
      </c>
      <c r="D23" t="s">
        <v>74</v>
      </c>
      <c r="E23" s="20">
        <v>8</v>
      </c>
    </row>
    <row r="24" spans="3:5" x14ac:dyDescent="0.35">
      <c r="C24" t="s">
        <v>75</v>
      </c>
      <c r="D24" t="s">
        <v>76</v>
      </c>
      <c r="E24" s="20">
        <v>8</v>
      </c>
    </row>
    <row r="25" spans="3:5" x14ac:dyDescent="0.35">
      <c r="C25" t="s">
        <v>77</v>
      </c>
      <c r="D25" t="s">
        <v>77</v>
      </c>
      <c r="E25" s="20">
        <v>8</v>
      </c>
    </row>
    <row r="26" spans="3:5" x14ac:dyDescent="0.35">
      <c r="C26" t="s">
        <v>78</v>
      </c>
      <c r="D26" t="s">
        <v>79</v>
      </c>
      <c r="E26" s="20">
        <v>9</v>
      </c>
    </row>
    <row r="27" spans="3:5" x14ac:dyDescent="0.35">
      <c r="C27" t="s">
        <v>80</v>
      </c>
      <c r="D27" t="s">
        <v>81</v>
      </c>
      <c r="E27" s="20">
        <v>9</v>
      </c>
    </row>
    <row r="28" spans="3:5" x14ac:dyDescent="0.35">
      <c r="C28" t="s">
        <v>82</v>
      </c>
      <c r="D28" t="s">
        <v>83</v>
      </c>
      <c r="E28" s="20">
        <v>10</v>
      </c>
    </row>
    <row r="29" spans="3:5" x14ac:dyDescent="0.35">
      <c r="C29" t="s">
        <v>84</v>
      </c>
      <c r="D29" t="s">
        <v>85</v>
      </c>
      <c r="E29" s="20">
        <v>11</v>
      </c>
    </row>
    <row r="30" spans="3:5" x14ac:dyDescent="0.35">
      <c r="C30" t="s">
        <v>86</v>
      </c>
      <c r="D30" t="s">
        <v>87</v>
      </c>
      <c r="E30" s="20">
        <v>11</v>
      </c>
    </row>
    <row r="31" spans="3:5" x14ac:dyDescent="0.35">
      <c r="C31" t="s">
        <v>88</v>
      </c>
      <c r="D31" t="s">
        <v>89</v>
      </c>
      <c r="E31" s="20">
        <v>11</v>
      </c>
    </row>
    <row r="32" spans="3:5" x14ac:dyDescent="0.35">
      <c r="C32" t="s">
        <v>90</v>
      </c>
      <c r="D32" t="s">
        <v>91</v>
      </c>
      <c r="E32" s="20">
        <v>11</v>
      </c>
    </row>
    <row r="33" spans="3:5" x14ac:dyDescent="0.35">
      <c r="C33" t="s">
        <v>92</v>
      </c>
      <c r="D33" t="s">
        <v>93</v>
      </c>
      <c r="E33" s="20">
        <v>12</v>
      </c>
    </row>
    <row r="34" spans="3:5" x14ac:dyDescent="0.35">
      <c r="C34" t="s">
        <v>94</v>
      </c>
      <c r="D34" t="s">
        <v>95</v>
      </c>
      <c r="E34" s="20">
        <v>12</v>
      </c>
    </row>
    <row r="35" spans="3:5" x14ac:dyDescent="0.35">
      <c r="C35" t="s">
        <v>96</v>
      </c>
      <c r="D35" t="s">
        <v>97</v>
      </c>
      <c r="E35" s="20">
        <v>13</v>
      </c>
    </row>
    <row r="36" spans="3:5" x14ac:dyDescent="0.35">
      <c r="C36" t="s">
        <v>98</v>
      </c>
      <c r="D36" t="s">
        <v>99</v>
      </c>
      <c r="E36" s="20">
        <v>141</v>
      </c>
    </row>
    <row r="37" spans="3:5" x14ac:dyDescent="0.35">
      <c r="C37" t="s">
        <v>100</v>
      </c>
      <c r="D37" t="s">
        <v>101</v>
      </c>
      <c r="E37" s="20">
        <v>142</v>
      </c>
    </row>
    <row r="38" spans="3:5" x14ac:dyDescent="0.35">
      <c r="C38" t="s">
        <v>102</v>
      </c>
      <c r="D38" t="s">
        <v>103</v>
      </c>
      <c r="E38" s="20">
        <v>143</v>
      </c>
    </row>
    <row r="39" spans="3:5" x14ac:dyDescent="0.35">
      <c r="C39" t="s">
        <v>104</v>
      </c>
      <c r="D39" t="s">
        <v>105</v>
      </c>
      <c r="E39" s="20">
        <v>15</v>
      </c>
    </row>
    <row r="40" spans="3:5" x14ac:dyDescent="0.35">
      <c r="C40" t="s">
        <v>106</v>
      </c>
      <c r="D40" t="s">
        <v>107</v>
      </c>
      <c r="E40" s="20">
        <v>16</v>
      </c>
    </row>
    <row r="41" spans="3:5" hidden="1" x14ac:dyDescent="0.35">
      <c r="E41" s="20" t="str">
        <f t="shared" ref="E41:E104" si="0">IF(D41="Declaração viabilidade ENERGIA ELÉTRICA", 1,IF(D41="Declaração viabilidade ESGOTO",1,""))</f>
        <v/>
      </c>
    </row>
    <row r="42" spans="3:5" hidden="1" x14ac:dyDescent="0.35">
      <c r="E42" s="20" t="str">
        <f t="shared" si="0"/>
        <v/>
      </c>
    </row>
    <row r="43" spans="3:5" hidden="1" x14ac:dyDescent="0.35">
      <c r="E43" s="20" t="str">
        <f t="shared" si="0"/>
        <v/>
      </c>
    </row>
    <row r="44" spans="3:5" hidden="1" x14ac:dyDescent="0.35">
      <c r="E44" s="20" t="str">
        <f t="shared" si="0"/>
        <v/>
      </c>
    </row>
    <row r="45" spans="3:5" hidden="1" x14ac:dyDescent="0.35">
      <c r="E45" s="20" t="str">
        <f t="shared" si="0"/>
        <v/>
      </c>
    </row>
    <row r="46" spans="3:5" hidden="1" x14ac:dyDescent="0.35">
      <c r="E46" s="20" t="str">
        <f t="shared" si="0"/>
        <v/>
      </c>
    </row>
    <row r="47" spans="3:5" hidden="1" x14ac:dyDescent="0.35">
      <c r="E47" s="20" t="str">
        <f t="shared" si="0"/>
        <v/>
      </c>
    </row>
    <row r="48" spans="3:5" hidden="1" x14ac:dyDescent="0.35">
      <c r="E48" s="20" t="str">
        <f t="shared" si="0"/>
        <v/>
      </c>
    </row>
    <row r="49" spans="5:5" hidden="1" x14ac:dyDescent="0.35">
      <c r="E49" s="20" t="str">
        <f t="shared" si="0"/>
        <v/>
      </c>
    </row>
    <row r="50" spans="5:5" hidden="1" x14ac:dyDescent="0.35">
      <c r="E50" s="20" t="str">
        <f t="shared" si="0"/>
        <v/>
      </c>
    </row>
    <row r="51" spans="5:5" hidden="1" x14ac:dyDescent="0.35">
      <c r="E51" s="20" t="str">
        <f t="shared" si="0"/>
        <v/>
      </c>
    </row>
    <row r="52" spans="5:5" hidden="1" x14ac:dyDescent="0.35">
      <c r="E52" s="20" t="str">
        <f t="shared" si="0"/>
        <v/>
      </c>
    </row>
    <row r="53" spans="5:5" hidden="1" x14ac:dyDescent="0.35">
      <c r="E53" s="20" t="str">
        <f t="shared" si="0"/>
        <v/>
      </c>
    </row>
    <row r="54" spans="5:5" hidden="1" x14ac:dyDescent="0.35">
      <c r="E54" s="20" t="str">
        <f t="shared" si="0"/>
        <v/>
      </c>
    </row>
    <row r="55" spans="5:5" hidden="1" x14ac:dyDescent="0.35">
      <c r="E55" s="20" t="str">
        <f t="shared" si="0"/>
        <v/>
      </c>
    </row>
    <row r="56" spans="5:5" hidden="1" x14ac:dyDescent="0.35">
      <c r="E56" s="20" t="str">
        <f t="shared" si="0"/>
        <v/>
      </c>
    </row>
    <row r="57" spans="5:5" hidden="1" x14ac:dyDescent="0.35">
      <c r="E57" s="20" t="str">
        <f t="shared" si="0"/>
        <v/>
      </c>
    </row>
    <row r="58" spans="5:5" hidden="1" x14ac:dyDescent="0.35">
      <c r="E58" s="20" t="str">
        <f t="shared" si="0"/>
        <v/>
      </c>
    </row>
    <row r="59" spans="5:5" hidden="1" x14ac:dyDescent="0.35">
      <c r="E59" s="20" t="str">
        <f t="shared" si="0"/>
        <v/>
      </c>
    </row>
    <row r="60" spans="5:5" hidden="1" x14ac:dyDescent="0.35">
      <c r="E60" s="20" t="str">
        <f t="shared" si="0"/>
        <v/>
      </c>
    </row>
    <row r="61" spans="5:5" hidden="1" x14ac:dyDescent="0.35">
      <c r="E61" s="20" t="str">
        <f t="shared" si="0"/>
        <v/>
      </c>
    </row>
    <row r="62" spans="5:5" hidden="1" x14ac:dyDescent="0.35">
      <c r="E62" s="20" t="str">
        <f t="shared" si="0"/>
        <v/>
      </c>
    </row>
    <row r="63" spans="5:5" hidden="1" x14ac:dyDescent="0.35">
      <c r="E63" s="20" t="str">
        <f t="shared" si="0"/>
        <v/>
      </c>
    </row>
    <row r="64" spans="5:5" hidden="1" x14ac:dyDescent="0.35">
      <c r="E64" s="20" t="str">
        <f t="shared" si="0"/>
        <v/>
      </c>
    </row>
    <row r="65" spans="5:5" hidden="1" x14ac:dyDescent="0.35">
      <c r="E65" s="20" t="str">
        <f t="shared" si="0"/>
        <v/>
      </c>
    </row>
    <row r="66" spans="5:5" hidden="1" x14ac:dyDescent="0.35">
      <c r="E66" s="20" t="str">
        <f t="shared" si="0"/>
        <v/>
      </c>
    </row>
    <row r="67" spans="5:5" hidden="1" x14ac:dyDescent="0.35">
      <c r="E67" s="20" t="str">
        <f t="shared" si="0"/>
        <v/>
      </c>
    </row>
    <row r="68" spans="5:5" hidden="1" x14ac:dyDescent="0.35">
      <c r="E68" s="20" t="str">
        <f t="shared" si="0"/>
        <v/>
      </c>
    </row>
    <row r="69" spans="5:5" hidden="1" x14ac:dyDescent="0.35">
      <c r="E69" s="20" t="str">
        <f t="shared" si="0"/>
        <v/>
      </c>
    </row>
    <row r="70" spans="5:5" hidden="1" x14ac:dyDescent="0.35">
      <c r="E70" s="20" t="str">
        <f t="shared" si="0"/>
        <v/>
      </c>
    </row>
    <row r="71" spans="5:5" hidden="1" x14ac:dyDescent="0.35">
      <c r="E71" s="20" t="str">
        <f t="shared" si="0"/>
        <v/>
      </c>
    </row>
    <row r="72" spans="5:5" hidden="1" x14ac:dyDescent="0.35">
      <c r="E72" s="20" t="str">
        <f t="shared" si="0"/>
        <v/>
      </c>
    </row>
    <row r="73" spans="5:5" hidden="1" x14ac:dyDescent="0.35">
      <c r="E73" s="20" t="str">
        <f t="shared" si="0"/>
        <v/>
      </c>
    </row>
    <row r="74" spans="5:5" hidden="1" x14ac:dyDescent="0.35">
      <c r="E74" s="20" t="str">
        <f t="shared" si="0"/>
        <v/>
      </c>
    </row>
    <row r="75" spans="5:5" hidden="1" x14ac:dyDescent="0.35">
      <c r="E75" s="20" t="str">
        <f t="shared" si="0"/>
        <v/>
      </c>
    </row>
    <row r="76" spans="5:5" hidden="1" x14ac:dyDescent="0.35">
      <c r="E76" s="20" t="str">
        <f t="shared" si="0"/>
        <v/>
      </c>
    </row>
    <row r="77" spans="5:5" hidden="1" x14ac:dyDescent="0.35">
      <c r="E77" s="20" t="str">
        <f t="shared" si="0"/>
        <v/>
      </c>
    </row>
    <row r="78" spans="5:5" hidden="1" x14ac:dyDescent="0.35">
      <c r="E78" s="20" t="str">
        <f t="shared" si="0"/>
        <v/>
      </c>
    </row>
    <row r="79" spans="5:5" hidden="1" x14ac:dyDescent="0.35">
      <c r="E79" s="20" t="str">
        <f t="shared" si="0"/>
        <v/>
      </c>
    </row>
    <row r="80" spans="5:5" hidden="1" x14ac:dyDescent="0.35">
      <c r="E80" s="20" t="str">
        <f t="shared" si="0"/>
        <v/>
      </c>
    </row>
    <row r="81" spans="5:5" hidden="1" x14ac:dyDescent="0.35">
      <c r="E81" s="20" t="str">
        <f t="shared" si="0"/>
        <v/>
      </c>
    </row>
    <row r="82" spans="5:5" hidden="1" x14ac:dyDescent="0.35">
      <c r="E82" s="20" t="str">
        <f t="shared" si="0"/>
        <v/>
      </c>
    </row>
    <row r="83" spans="5:5" hidden="1" x14ac:dyDescent="0.35">
      <c r="E83" s="20" t="str">
        <f t="shared" si="0"/>
        <v/>
      </c>
    </row>
    <row r="84" spans="5:5" hidden="1" x14ac:dyDescent="0.35">
      <c r="E84" s="20" t="str">
        <f t="shared" si="0"/>
        <v/>
      </c>
    </row>
    <row r="85" spans="5:5" hidden="1" x14ac:dyDescent="0.35">
      <c r="E85" s="20" t="str">
        <f t="shared" si="0"/>
        <v/>
      </c>
    </row>
    <row r="86" spans="5:5" hidden="1" x14ac:dyDescent="0.35">
      <c r="E86" s="20" t="str">
        <f t="shared" si="0"/>
        <v/>
      </c>
    </row>
    <row r="87" spans="5:5" hidden="1" x14ac:dyDescent="0.35">
      <c r="E87" s="20" t="str">
        <f t="shared" si="0"/>
        <v/>
      </c>
    </row>
    <row r="88" spans="5:5" hidden="1" x14ac:dyDescent="0.35">
      <c r="E88" s="20" t="str">
        <f t="shared" si="0"/>
        <v/>
      </c>
    </row>
    <row r="89" spans="5:5" hidden="1" x14ac:dyDescent="0.35">
      <c r="E89" s="20" t="str">
        <f t="shared" si="0"/>
        <v/>
      </c>
    </row>
    <row r="90" spans="5:5" hidden="1" x14ac:dyDescent="0.35">
      <c r="E90" s="20" t="str">
        <f t="shared" si="0"/>
        <v/>
      </c>
    </row>
    <row r="91" spans="5:5" hidden="1" x14ac:dyDescent="0.35">
      <c r="E91" s="20" t="str">
        <f t="shared" si="0"/>
        <v/>
      </c>
    </row>
    <row r="92" spans="5:5" hidden="1" x14ac:dyDescent="0.35">
      <c r="E92" s="20" t="str">
        <f t="shared" si="0"/>
        <v/>
      </c>
    </row>
    <row r="93" spans="5:5" hidden="1" x14ac:dyDescent="0.35">
      <c r="E93" s="20" t="str">
        <f t="shared" si="0"/>
        <v/>
      </c>
    </row>
    <row r="94" spans="5:5" hidden="1" x14ac:dyDescent="0.35">
      <c r="E94" s="20" t="str">
        <f t="shared" si="0"/>
        <v/>
      </c>
    </row>
    <row r="95" spans="5:5" hidden="1" x14ac:dyDescent="0.35">
      <c r="E95" s="20" t="str">
        <f t="shared" si="0"/>
        <v/>
      </c>
    </row>
    <row r="96" spans="5:5" hidden="1" x14ac:dyDescent="0.35">
      <c r="E96" s="20" t="str">
        <f t="shared" si="0"/>
        <v/>
      </c>
    </row>
    <row r="97" spans="5:5" hidden="1" x14ac:dyDescent="0.35">
      <c r="E97" s="20" t="str">
        <f t="shared" si="0"/>
        <v/>
      </c>
    </row>
    <row r="98" spans="5:5" hidden="1" x14ac:dyDescent="0.35">
      <c r="E98" s="20" t="str">
        <f t="shared" si="0"/>
        <v/>
      </c>
    </row>
    <row r="99" spans="5:5" hidden="1" x14ac:dyDescent="0.35">
      <c r="E99" s="20" t="str">
        <f t="shared" si="0"/>
        <v/>
      </c>
    </row>
    <row r="100" spans="5:5" hidden="1" x14ac:dyDescent="0.35">
      <c r="E100" s="20" t="str">
        <f t="shared" si="0"/>
        <v/>
      </c>
    </row>
    <row r="101" spans="5:5" hidden="1" x14ac:dyDescent="0.35">
      <c r="E101" s="20" t="str">
        <f t="shared" si="0"/>
        <v/>
      </c>
    </row>
    <row r="102" spans="5:5" hidden="1" x14ac:dyDescent="0.35">
      <c r="E102" s="20" t="str">
        <f t="shared" si="0"/>
        <v/>
      </c>
    </row>
    <row r="103" spans="5:5" hidden="1" x14ac:dyDescent="0.35">
      <c r="E103" s="20" t="str">
        <f t="shared" si="0"/>
        <v/>
      </c>
    </row>
    <row r="104" spans="5:5" hidden="1" x14ac:dyDescent="0.35">
      <c r="E104" s="20" t="str">
        <f t="shared" si="0"/>
        <v/>
      </c>
    </row>
    <row r="105" spans="5:5" hidden="1" x14ac:dyDescent="0.35">
      <c r="E105" s="20" t="str">
        <f t="shared" ref="E105:E168" si="1">IF(D105="Declaração viabilidade ENERGIA ELÉTRICA", 1,IF(D105="Declaração viabilidade ESGOTO",1,""))</f>
        <v/>
      </c>
    </row>
    <row r="106" spans="5:5" hidden="1" x14ac:dyDescent="0.35">
      <c r="E106" s="20" t="str">
        <f t="shared" si="1"/>
        <v/>
      </c>
    </row>
    <row r="107" spans="5:5" hidden="1" x14ac:dyDescent="0.35">
      <c r="E107" s="20" t="str">
        <f t="shared" si="1"/>
        <v/>
      </c>
    </row>
    <row r="108" spans="5:5" hidden="1" x14ac:dyDescent="0.35">
      <c r="E108" s="20" t="str">
        <f t="shared" si="1"/>
        <v/>
      </c>
    </row>
    <row r="109" spans="5:5" hidden="1" x14ac:dyDescent="0.35">
      <c r="E109" s="20" t="str">
        <f t="shared" si="1"/>
        <v/>
      </c>
    </row>
    <row r="110" spans="5:5" hidden="1" x14ac:dyDescent="0.35">
      <c r="E110" s="20" t="str">
        <f t="shared" si="1"/>
        <v/>
      </c>
    </row>
    <row r="111" spans="5:5" hidden="1" x14ac:dyDescent="0.35">
      <c r="E111" s="20" t="str">
        <f t="shared" si="1"/>
        <v/>
      </c>
    </row>
    <row r="112" spans="5:5" hidden="1" x14ac:dyDescent="0.35">
      <c r="E112" s="20" t="str">
        <f t="shared" si="1"/>
        <v/>
      </c>
    </row>
    <row r="113" spans="5:5" hidden="1" x14ac:dyDescent="0.35">
      <c r="E113" s="20" t="str">
        <f t="shared" si="1"/>
        <v/>
      </c>
    </row>
    <row r="114" spans="5:5" hidden="1" x14ac:dyDescent="0.35">
      <c r="E114" s="20" t="str">
        <f t="shared" si="1"/>
        <v/>
      </c>
    </row>
    <row r="115" spans="5:5" hidden="1" x14ac:dyDescent="0.35">
      <c r="E115" s="20" t="str">
        <f t="shared" si="1"/>
        <v/>
      </c>
    </row>
    <row r="116" spans="5:5" hidden="1" x14ac:dyDescent="0.35">
      <c r="E116" s="20" t="str">
        <f t="shared" si="1"/>
        <v/>
      </c>
    </row>
    <row r="117" spans="5:5" hidden="1" x14ac:dyDescent="0.35">
      <c r="E117" s="20" t="str">
        <f t="shared" si="1"/>
        <v/>
      </c>
    </row>
    <row r="118" spans="5:5" hidden="1" x14ac:dyDescent="0.35">
      <c r="E118" s="20" t="str">
        <f t="shared" si="1"/>
        <v/>
      </c>
    </row>
    <row r="119" spans="5:5" hidden="1" x14ac:dyDescent="0.35">
      <c r="E119" s="20" t="str">
        <f t="shared" si="1"/>
        <v/>
      </c>
    </row>
    <row r="120" spans="5:5" hidden="1" x14ac:dyDescent="0.35">
      <c r="E120" s="20" t="str">
        <f t="shared" si="1"/>
        <v/>
      </c>
    </row>
    <row r="121" spans="5:5" hidden="1" x14ac:dyDescent="0.35">
      <c r="E121" s="20" t="str">
        <f t="shared" si="1"/>
        <v/>
      </c>
    </row>
    <row r="122" spans="5:5" hidden="1" x14ac:dyDescent="0.35">
      <c r="E122" s="20" t="str">
        <f t="shared" si="1"/>
        <v/>
      </c>
    </row>
    <row r="123" spans="5:5" hidden="1" x14ac:dyDescent="0.35">
      <c r="E123" s="20" t="str">
        <f t="shared" si="1"/>
        <v/>
      </c>
    </row>
    <row r="124" spans="5:5" hidden="1" x14ac:dyDescent="0.35">
      <c r="E124" s="20" t="str">
        <f t="shared" si="1"/>
        <v/>
      </c>
    </row>
    <row r="125" spans="5:5" hidden="1" x14ac:dyDescent="0.35">
      <c r="E125" s="20" t="str">
        <f t="shared" si="1"/>
        <v/>
      </c>
    </row>
    <row r="126" spans="5:5" hidden="1" x14ac:dyDescent="0.35">
      <c r="E126" s="20" t="str">
        <f t="shared" si="1"/>
        <v/>
      </c>
    </row>
    <row r="127" spans="5:5" hidden="1" x14ac:dyDescent="0.35">
      <c r="E127" s="20" t="str">
        <f t="shared" si="1"/>
        <v/>
      </c>
    </row>
    <row r="128" spans="5:5" hidden="1" x14ac:dyDescent="0.35">
      <c r="E128" s="20" t="str">
        <f t="shared" si="1"/>
        <v/>
      </c>
    </row>
    <row r="129" spans="5:5" hidden="1" x14ac:dyDescent="0.35">
      <c r="E129" s="20" t="str">
        <f t="shared" si="1"/>
        <v/>
      </c>
    </row>
    <row r="130" spans="5:5" hidden="1" x14ac:dyDescent="0.35">
      <c r="E130" s="20" t="str">
        <f t="shared" si="1"/>
        <v/>
      </c>
    </row>
    <row r="131" spans="5:5" hidden="1" x14ac:dyDescent="0.35">
      <c r="E131" s="20" t="str">
        <f t="shared" si="1"/>
        <v/>
      </c>
    </row>
    <row r="132" spans="5:5" hidden="1" x14ac:dyDescent="0.35">
      <c r="E132" s="20" t="str">
        <f t="shared" si="1"/>
        <v/>
      </c>
    </row>
    <row r="133" spans="5:5" hidden="1" x14ac:dyDescent="0.35">
      <c r="E133" s="20" t="str">
        <f t="shared" si="1"/>
        <v/>
      </c>
    </row>
    <row r="134" spans="5:5" hidden="1" x14ac:dyDescent="0.35">
      <c r="E134" s="20" t="str">
        <f t="shared" si="1"/>
        <v/>
      </c>
    </row>
    <row r="135" spans="5:5" hidden="1" x14ac:dyDescent="0.35">
      <c r="E135" s="20" t="str">
        <f t="shared" si="1"/>
        <v/>
      </c>
    </row>
    <row r="136" spans="5:5" hidden="1" x14ac:dyDescent="0.35">
      <c r="E136" s="20" t="str">
        <f t="shared" si="1"/>
        <v/>
      </c>
    </row>
    <row r="137" spans="5:5" hidden="1" x14ac:dyDescent="0.35">
      <c r="E137" s="20" t="str">
        <f t="shared" si="1"/>
        <v/>
      </c>
    </row>
    <row r="138" spans="5:5" hidden="1" x14ac:dyDescent="0.35">
      <c r="E138" s="20" t="str">
        <f t="shared" si="1"/>
        <v/>
      </c>
    </row>
    <row r="139" spans="5:5" hidden="1" x14ac:dyDescent="0.35">
      <c r="E139" s="20" t="str">
        <f t="shared" si="1"/>
        <v/>
      </c>
    </row>
    <row r="140" spans="5:5" hidden="1" x14ac:dyDescent="0.35">
      <c r="E140" s="20" t="str">
        <f t="shared" si="1"/>
        <v/>
      </c>
    </row>
    <row r="141" spans="5:5" hidden="1" x14ac:dyDescent="0.35">
      <c r="E141" s="20" t="str">
        <f t="shared" si="1"/>
        <v/>
      </c>
    </row>
    <row r="142" spans="5:5" hidden="1" x14ac:dyDescent="0.35">
      <c r="E142" s="20" t="str">
        <f t="shared" si="1"/>
        <v/>
      </c>
    </row>
    <row r="143" spans="5:5" hidden="1" x14ac:dyDescent="0.35">
      <c r="E143" s="20" t="str">
        <f t="shared" si="1"/>
        <v/>
      </c>
    </row>
    <row r="144" spans="5:5" hidden="1" x14ac:dyDescent="0.35">
      <c r="E144" s="20" t="str">
        <f t="shared" si="1"/>
        <v/>
      </c>
    </row>
    <row r="145" spans="5:5" hidden="1" x14ac:dyDescent="0.35">
      <c r="E145" s="20" t="str">
        <f t="shared" si="1"/>
        <v/>
      </c>
    </row>
    <row r="146" spans="5:5" hidden="1" x14ac:dyDescent="0.35">
      <c r="E146" s="20" t="str">
        <f t="shared" si="1"/>
        <v/>
      </c>
    </row>
    <row r="147" spans="5:5" hidden="1" x14ac:dyDescent="0.35">
      <c r="E147" s="20" t="str">
        <f t="shared" si="1"/>
        <v/>
      </c>
    </row>
    <row r="148" spans="5:5" hidden="1" x14ac:dyDescent="0.35">
      <c r="E148" s="20" t="str">
        <f t="shared" si="1"/>
        <v/>
      </c>
    </row>
    <row r="149" spans="5:5" hidden="1" x14ac:dyDescent="0.35">
      <c r="E149" s="20" t="str">
        <f t="shared" si="1"/>
        <v/>
      </c>
    </row>
    <row r="150" spans="5:5" hidden="1" x14ac:dyDescent="0.35">
      <c r="E150" s="20" t="str">
        <f t="shared" si="1"/>
        <v/>
      </c>
    </row>
    <row r="151" spans="5:5" hidden="1" x14ac:dyDescent="0.35">
      <c r="E151" s="20" t="str">
        <f t="shared" si="1"/>
        <v/>
      </c>
    </row>
    <row r="152" spans="5:5" hidden="1" x14ac:dyDescent="0.35">
      <c r="E152" s="20" t="str">
        <f t="shared" si="1"/>
        <v/>
      </c>
    </row>
    <row r="153" spans="5:5" hidden="1" x14ac:dyDescent="0.35">
      <c r="E153" s="20" t="str">
        <f t="shared" si="1"/>
        <v/>
      </c>
    </row>
    <row r="154" spans="5:5" hidden="1" x14ac:dyDescent="0.35">
      <c r="E154" s="20" t="str">
        <f t="shared" si="1"/>
        <v/>
      </c>
    </row>
    <row r="155" spans="5:5" hidden="1" x14ac:dyDescent="0.35">
      <c r="E155" s="20" t="str">
        <f t="shared" si="1"/>
        <v/>
      </c>
    </row>
    <row r="156" spans="5:5" hidden="1" x14ac:dyDescent="0.35">
      <c r="E156" s="20" t="str">
        <f t="shared" si="1"/>
        <v/>
      </c>
    </row>
    <row r="157" spans="5:5" hidden="1" x14ac:dyDescent="0.35">
      <c r="E157" s="20" t="str">
        <f t="shared" si="1"/>
        <v/>
      </c>
    </row>
    <row r="158" spans="5:5" hidden="1" x14ac:dyDescent="0.35">
      <c r="E158" s="20" t="str">
        <f t="shared" si="1"/>
        <v/>
      </c>
    </row>
    <row r="159" spans="5:5" hidden="1" x14ac:dyDescent="0.35">
      <c r="E159" s="20" t="str">
        <f t="shared" si="1"/>
        <v/>
      </c>
    </row>
    <row r="160" spans="5:5" hidden="1" x14ac:dyDescent="0.35">
      <c r="E160" s="20" t="str">
        <f t="shared" si="1"/>
        <v/>
      </c>
    </row>
    <row r="161" spans="5:5" hidden="1" x14ac:dyDescent="0.35">
      <c r="E161" s="20" t="str">
        <f t="shared" si="1"/>
        <v/>
      </c>
    </row>
    <row r="162" spans="5:5" hidden="1" x14ac:dyDescent="0.35">
      <c r="E162" s="20" t="str">
        <f t="shared" si="1"/>
        <v/>
      </c>
    </row>
    <row r="163" spans="5:5" hidden="1" x14ac:dyDescent="0.35">
      <c r="E163" s="20" t="str">
        <f t="shared" si="1"/>
        <v/>
      </c>
    </row>
    <row r="164" spans="5:5" hidden="1" x14ac:dyDescent="0.35">
      <c r="E164" s="20" t="str">
        <f t="shared" si="1"/>
        <v/>
      </c>
    </row>
    <row r="165" spans="5:5" hidden="1" x14ac:dyDescent="0.35">
      <c r="E165" s="20" t="str">
        <f t="shared" si="1"/>
        <v/>
      </c>
    </row>
    <row r="166" spans="5:5" hidden="1" x14ac:dyDescent="0.35">
      <c r="E166" s="20" t="str">
        <f t="shared" si="1"/>
        <v/>
      </c>
    </row>
    <row r="167" spans="5:5" hidden="1" x14ac:dyDescent="0.35">
      <c r="E167" s="20" t="str">
        <f t="shared" si="1"/>
        <v/>
      </c>
    </row>
    <row r="168" spans="5:5" hidden="1" x14ac:dyDescent="0.35">
      <c r="E168" s="20" t="str">
        <f t="shared" si="1"/>
        <v/>
      </c>
    </row>
    <row r="169" spans="5:5" hidden="1" x14ac:dyDescent="0.35">
      <c r="E169" s="20" t="str">
        <f t="shared" ref="E169:E232" si="2">IF(D169="Declaração viabilidade ENERGIA ELÉTRICA", 1,IF(D169="Declaração viabilidade ESGOTO",1,""))</f>
        <v/>
      </c>
    </row>
    <row r="170" spans="5:5" hidden="1" x14ac:dyDescent="0.35">
      <c r="E170" s="20" t="str">
        <f t="shared" si="2"/>
        <v/>
      </c>
    </row>
    <row r="171" spans="5:5" hidden="1" x14ac:dyDescent="0.35">
      <c r="E171" s="20" t="str">
        <f t="shared" si="2"/>
        <v/>
      </c>
    </row>
    <row r="172" spans="5:5" hidden="1" x14ac:dyDescent="0.35">
      <c r="E172" s="20" t="str">
        <f t="shared" si="2"/>
        <v/>
      </c>
    </row>
    <row r="173" spans="5:5" hidden="1" x14ac:dyDescent="0.35">
      <c r="E173" s="20" t="str">
        <f t="shared" si="2"/>
        <v/>
      </c>
    </row>
    <row r="174" spans="5:5" hidden="1" x14ac:dyDescent="0.35">
      <c r="E174" s="20" t="str">
        <f t="shared" si="2"/>
        <v/>
      </c>
    </row>
    <row r="175" spans="5:5" hidden="1" x14ac:dyDescent="0.35">
      <c r="E175" s="20" t="str">
        <f t="shared" si="2"/>
        <v/>
      </c>
    </row>
    <row r="176" spans="5:5" hidden="1" x14ac:dyDescent="0.35">
      <c r="E176" s="20" t="str">
        <f t="shared" si="2"/>
        <v/>
      </c>
    </row>
    <row r="177" spans="5:5" hidden="1" x14ac:dyDescent="0.35">
      <c r="E177" s="20" t="str">
        <f t="shared" si="2"/>
        <v/>
      </c>
    </row>
    <row r="178" spans="5:5" hidden="1" x14ac:dyDescent="0.35">
      <c r="E178" s="20" t="str">
        <f t="shared" si="2"/>
        <v/>
      </c>
    </row>
    <row r="179" spans="5:5" hidden="1" x14ac:dyDescent="0.35">
      <c r="E179" s="20" t="str">
        <f t="shared" si="2"/>
        <v/>
      </c>
    </row>
    <row r="180" spans="5:5" hidden="1" x14ac:dyDescent="0.35">
      <c r="E180" s="20" t="str">
        <f t="shared" si="2"/>
        <v/>
      </c>
    </row>
    <row r="181" spans="5:5" hidden="1" x14ac:dyDescent="0.35">
      <c r="E181" s="20" t="str">
        <f t="shared" si="2"/>
        <v/>
      </c>
    </row>
    <row r="182" spans="5:5" hidden="1" x14ac:dyDescent="0.35">
      <c r="E182" s="20" t="str">
        <f t="shared" si="2"/>
        <v/>
      </c>
    </row>
    <row r="183" spans="5:5" hidden="1" x14ac:dyDescent="0.35">
      <c r="E183" s="20" t="str">
        <f t="shared" si="2"/>
        <v/>
      </c>
    </row>
    <row r="184" spans="5:5" hidden="1" x14ac:dyDescent="0.35">
      <c r="E184" s="20" t="str">
        <f t="shared" si="2"/>
        <v/>
      </c>
    </row>
    <row r="185" spans="5:5" hidden="1" x14ac:dyDescent="0.35">
      <c r="E185" s="20" t="str">
        <f t="shared" si="2"/>
        <v/>
      </c>
    </row>
    <row r="186" spans="5:5" hidden="1" x14ac:dyDescent="0.35">
      <c r="E186" s="20" t="str">
        <f t="shared" si="2"/>
        <v/>
      </c>
    </row>
    <row r="187" spans="5:5" hidden="1" x14ac:dyDescent="0.35">
      <c r="E187" s="20" t="str">
        <f t="shared" si="2"/>
        <v/>
      </c>
    </row>
    <row r="188" spans="5:5" hidden="1" x14ac:dyDescent="0.35">
      <c r="E188" s="20" t="str">
        <f t="shared" si="2"/>
        <v/>
      </c>
    </row>
    <row r="189" spans="5:5" hidden="1" x14ac:dyDescent="0.35">
      <c r="E189" s="20" t="str">
        <f t="shared" si="2"/>
        <v/>
      </c>
    </row>
    <row r="190" spans="5:5" hidden="1" x14ac:dyDescent="0.35">
      <c r="E190" s="20" t="str">
        <f t="shared" si="2"/>
        <v/>
      </c>
    </row>
    <row r="191" spans="5:5" hidden="1" x14ac:dyDescent="0.35">
      <c r="E191" s="20" t="str">
        <f t="shared" si="2"/>
        <v/>
      </c>
    </row>
    <row r="192" spans="5:5" hidden="1" x14ac:dyDescent="0.35">
      <c r="E192" s="20" t="str">
        <f t="shared" si="2"/>
        <v/>
      </c>
    </row>
    <row r="193" spans="5:5" hidden="1" x14ac:dyDescent="0.35">
      <c r="E193" s="20" t="str">
        <f t="shared" si="2"/>
        <v/>
      </c>
    </row>
    <row r="194" spans="5:5" hidden="1" x14ac:dyDescent="0.35">
      <c r="E194" s="20" t="str">
        <f t="shared" si="2"/>
        <v/>
      </c>
    </row>
    <row r="195" spans="5:5" hidden="1" x14ac:dyDescent="0.35">
      <c r="E195" s="20" t="str">
        <f t="shared" si="2"/>
        <v/>
      </c>
    </row>
    <row r="196" spans="5:5" hidden="1" x14ac:dyDescent="0.35">
      <c r="E196" s="20" t="str">
        <f t="shared" si="2"/>
        <v/>
      </c>
    </row>
    <row r="197" spans="5:5" hidden="1" x14ac:dyDescent="0.35">
      <c r="E197" s="20" t="str">
        <f t="shared" si="2"/>
        <v/>
      </c>
    </row>
    <row r="198" spans="5:5" hidden="1" x14ac:dyDescent="0.35">
      <c r="E198" s="20" t="str">
        <f t="shared" si="2"/>
        <v/>
      </c>
    </row>
    <row r="199" spans="5:5" hidden="1" x14ac:dyDescent="0.35">
      <c r="E199" s="20" t="str">
        <f t="shared" si="2"/>
        <v/>
      </c>
    </row>
    <row r="200" spans="5:5" hidden="1" x14ac:dyDescent="0.35">
      <c r="E200" s="20" t="str">
        <f t="shared" si="2"/>
        <v/>
      </c>
    </row>
    <row r="201" spans="5:5" hidden="1" x14ac:dyDescent="0.35">
      <c r="E201" s="20" t="str">
        <f t="shared" si="2"/>
        <v/>
      </c>
    </row>
    <row r="202" spans="5:5" hidden="1" x14ac:dyDescent="0.35">
      <c r="E202" s="20" t="str">
        <f t="shared" si="2"/>
        <v/>
      </c>
    </row>
    <row r="203" spans="5:5" hidden="1" x14ac:dyDescent="0.35">
      <c r="E203" s="20" t="str">
        <f t="shared" si="2"/>
        <v/>
      </c>
    </row>
    <row r="204" spans="5:5" hidden="1" x14ac:dyDescent="0.35">
      <c r="E204" s="20" t="str">
        <f t="shared" si="2"/>
        <v/>
      </c>
    </row>
    <row r="205" spans="5:5" hidden="1" x14ac:dyDescent="0.35">
      <c r="E205" s="20" t="str">
        <f t="shared" si="2"/>
        <v/>
      </c>
    </row>
    <row r="206" spans="5:5" hidden="1" x14ac:dyDescent="0.35">
      <c r="E206" s="20" t="str">
        <f t="shared" si="2"/>
        <v/>
      </c>
    </row>
    <row r="207" spans="5:5" hidden="1" x14ac:dyDescent="0.35">
      <c r="E207" s="20" t="str">
        <f t="shared" si="2"/>
        <v/>
      </c>
    </row>
    <row r="208" spans="5:5" hidden="1" x14ac:dyDescent="0.35">
      <c r="E208" s="20" t="str">
        <f t="shared" si="2"/>
        <v/>
      </c>
    </row>
    <row r="209" spans="5:5" hidden="1" x14ac:dyDescent="0.35">
      <c r="E209" s="20" t="str">
        <f t="shared" si="2"/>
        <v/>
      </c>
    </row>
    <row r="210" spans="5:5" hidden="1" x14ac:dyDescent="0.35">
      <c r="E210" s="20" t="str">
        <f t="shared" si="2"/>
        <v/>
      </c>
    </row>
    <row r="211" spans="5:5" hidden="1" x14ac:dyDescent="0.35">
      <c r="E211" s="20" t="str">
        <f t="shared" si="2"/>
        <v/>
      </c>
    </row>
    <row r="212" spans="5:5" hidden="1" x14ac:dyDescent="0.35">
      <c r="E212" s="20" t="str">
        <f t="shared" si="2"/>
        <v/>
      </c>
    </row>
    <row r="213" spans="5:5" hidden="1" x14ac:dyDescent="0.35">
      <c r="E213" s="20" t="str">
        <f t="shared" si="2"/>
        <v/>
      </c>
    </row>
    <row r="214" spans="5:5" hidden="1" x14ac:dyDescent="0.35">
      <c r="E214" s="20" t="str">
        <f t="shared" si="2"/>
        <v/>
      </c>
    </row>
    <row r="215" spans="5:5" hidden="1" x14ac:dyDescent="0.35">
      <c r="E215" s="20" t="str">
        <f t="shared" si="2"/>
        <v/>
      </c>
    </row>
    <row r="216" spans="5:5" hidden="1" x14ac:dyDescent="0.35">
      <c r="E216" s="20" t="str">
        <f t="shared" si="2"/>
        <v/>
      </c>
    </row>
    <row r="217" spans="5:5" hidden="1" x14ac:dyDescent="0.35">
      <c r="E217" s="20" t="str">
        <f t="shared" si="2"/>
        <v/>
      </c>
    </row>
    <row r="218" spans="5:5" hidden="1" x14ac:dyDescent="0.35">
      <c r="E218" s="20" t="str">
        <f t="shared" si="2"/>
        <v/>
      </c>
    </row>
    <row r="219" spans="5:5" hidden="1" x14ac:dyDescent="0.35">
      <c r="E219" s="20" t="str">
        <f t="shared" si="2"/>
        <v/>
      </c>
    </row>
    <row r="220" spans="5:5" hidden="1" x14ac:dyDescent="0.35">
      <c r="E220" s="20" t="str">
        <f t="shared" si="2"/>
        <v/>
      </c>
    </row>
    <row r="221" spans="5:5" hidden="1" x14ac:dyDescent="0.35">
      <c r="E221" s="20" t="str">
        <f t="shared" si="2"/>
        <v/>
      </c>
    </row>
    <row r="222" spans="5:5" hidden="1" x14ac:dyDescent="0.35">
      <c r="E222" s="20" t="str">
        <f t="shared" si="2"/>
        <v/>
      </c>
    </row>
    <row r="223" spans="5:5" hidden="1" x14ac:dyDescent="0.35">
      <c r="E223" s="20" t="str">
        <f t="shared" si="2"/>
        <v/>
      </c>
    </row>
    <row r="224" spans="5:5" hidden="1" x14ac:dyDescent="0.35">
      <c r="E224" s="20" t="str">
        <f t="shared" si="2"/>
        <v/>
      </c>
    </row>
    <row r="225" spans="5:5" hidden="1" x14ac:dyDescent="0.35">
      <c r="E225" s="20" t="str">
        <f t="shared" si="2"/>
        <v/>
      </c>
    </row>
    <row r="226" spans="5:5" hidden="1" x14ac:dyDescent="0.35">
      <c r="E226" s="20" t="str">
        <f t="shared" si="2"/>
        <v/>
      </c>
    </row>
    <row r="227" spans="5:5" hidden="1" x14ac:dyDescent="0.35">
      <c r="E227" s="20" t="str">
        <f t="shared" si="2"/>
        <v/>
      </c>
    </row>
    <row r="228" spans="5:5" hidden="1" x14ac:dyDescent="0.35">
      <c r="E228" s="20" t="str">
        <f t="shared" si="2"/>
        <v/>
      </c>
    </row>
    <row r="229" spans="5:5" hidden="1" x14ac:dyDescent="0.35">
      <c r="E229" s="20" t="str">
        <f t="shared" si="2"/>
        <v/>
      </c>
    </row>
    <row r="230" spans="5:5" hidden="1" x14ac:dyDescent="0.35">
      <c r="E230" s="20" t="str">
        <f t="shared" si="2"/>
        <v/>
      </c>
    </row>
    <row r="231" spans="5:5" hidden="1" x14ac:dyDescent="0.35">
      <c r="E231" s="20" t="str">
        <f t="shared" si="2"/>
        <v/>
      </c>
    </row>
    <row r="232" spans="5:5" hidden="1" x14ac:dyDescent="0.35">
      <c r="E232" s="20" t="str">
        <f t="shared" si="2"/>
        <v/>
      </c>
    </row>
    <row r="233" spans="5:5" hidden="1" x14ac:dyDescent="0.35">
      <c r="E233" s="20" t="str">
        <f t="shared" ref="E233:E296" si="3">IF(D233="Declaração viabilidade ENERGIA ELÉTRICA", 1,IF(D233="Declaração viabilidade ESGOTO",1,""))</f>
        <v/>
      </c>
    </row>
    <row r="234" spans="5:5" hidden="1" x14ac:dyDescent="0.35">
      <c r="E234" s="20" t="str">
        <f t="shared" si="3"/>
        <v/>
      </c>
    </row>
    <row r="235" spans="5:5" hidden="1" x14ac:dyDescent="0.35">
      <c r="E235" s="20" t="str">
        <f t="shared" si="3"/>
        <v/>
      </c>
    </row>
    <row r="236" spans="5:5" hidden="1" x14ac:dyDescent="0.35">
      <c r="E236" s="20" t="str">
        <f t="shared" si="3"/>
        <v/>
      </c>
    </row>
    <row r="237" spans="5:5" hidden="1" x14ac:dyDescent="0.35">
      <c r="E237" s="20" t="str">
        <f t="shared" si="3"/>
        <v/>
      </c>
    </row>
    <row r="238" spans="5:5" hidden="1" x14ac:dyDescent="0.35">
      <c r="E238" s="20" t="str">
        <f t="shared" si="3"/>
        <v/>
      </c>
    </row>
    <row r="239" spans="5:5" hidden="1" x14ac:dyDescent="0.35">
      <c r="E239" s="20" t="str">
        <f t="shared" si="3"/>
        <v/>
      </c>
    </row>
    <row r="240" spans="5:5" hidden="1" x14ac:dyDescent="0.35">
      <c r="E240" s="20" t="str">
        <f t="shared" si="3"/>
        <v/>
      </c>
    </row>
    <row r="241" spans="5:5" hidden="1" x14ac:dyDescent="0.35">
      <c r="E241" s="20" t="str">
        <f t="shared" si="3"/>
        <v/>
      </c>
    </row>
    <row r="242" spans="5:5" hidden="1" x14ac:dyDescent="0.35">
      <c r="E242" s="20" t="str">
        <f t="shared" si="3"/>
        <v/>
      </c>
    </row>
    <row r="243" spans="5:5" hidden="1" x14ac:dyDescent="0.35">
      <c r="E243" s="20" t="str">
        <f t="shared" si="3"/>
        <v/>
      </c>
    </row>
    <row r="244" spans="5:5" hidden="1" x14ac:dyDescent="0.35">
      <c r="E244" s="20" t="str">
        <f t="shared" si="3"/>
        <v/>
      </c>
    </row>
    <row r="245" spans="5:5" hidden="1" x14ac:dyDescent="0.35">
      <c r="E245" s="20" t="str">
        <f t="shared" si="3"/>
        <v/>
      </c>
    </row>
    <row r="246" spans="5:5" hidden="1" x14ac:dyDescent="0.35">
      <c r="E246" s="20" t="str">
        <f t="shared" si="3"/>
        <v/>
      </c>
    </row>
    <row r="247" spans="5:5" hidden="1" x14ac:dyDescent="0.35">
      <c r="E247" s="20" t="str">
        <f t="shared" si="3"/>
        <v/>
      </c>
    </row>
    <row r="248" spans="5:5" hidden="1" x14ac:dyDescent="0.35">
      <c r="E248" s="20" t="str">
        <f t="shared" si="3"/>
        <v/>
      </c>
    </row>
    <row r="249" spans="5:5" hidden="1" x14ac:dyDescent="0.35">
      <c r="E249" s="20" t="str">
        <f t="shared" si="3"/>
        <v/>
      </c>
    </row>
    <row r="250" spans="5:5" hidden="1" x14ac:dyDescent="0.35">
      <c r="E250" s="20" t="str">
        <f t="shared" si="3"/>
        <v/>
      </c>
    </row>
    <row r="251" spans="5:5" hidden="1" x14ac:dyDescent="0.35">
      <c r="E251" s="20" t="str">
        <f t="shared" si="3"/>
        <v/>
      </c>
    </row>
    <row r="252" spans="5:5" hidden="1" x14ac:dyDescent="0.35">
      <c r="E252" s="20" t="str">
        <f t="shared" si="3"/>
        <v/>
      </c>
    </row>
    <row r="253" spans="5:5" hidden="1" x14ac:dyDescent="0.35">
      <c r="E253" s="20" t="str">
        <f t="shared" si="3"/>
        <v/>
      </c>
    </row>
    <row r="254" spans="5:5" hidden="1" x14ac:dyDescent="0.35">
      <c r="E254" s="20" t="str">
        <f t="shared" si="3"/>
        <v/>
      </c>
    </row>
    <row r="255" spans="5:5" hidden="1" x14ac:dyDescent="0.35">
      <c r="E255" s="20" t="str">
        <f t="shared" si="3"/>
        <v/>
      </c>
    </row>
    <row r="256" spans="5:5" hidden="1" x14ac:dyDescent="0.35">
      <c r="E256" s="20" t="str">
        <f t="shared" si="3"/>
        <v/>
      </c>
    </row>
    <row r="257" spans="5:5" hidden="1" x14ac:dyDescent="0.35">
      <c r="E257" s="20" t="str">
        <f t="shared" si="3"/>
        <v/>
      </c>
    </row>
    <row r="258" spans="5:5" hidden="1" x14ac:dyDescent="0.35">
      <c r="E258" s="20" t="str">
        <f t="shared" si="3"/>
        <v/>
      </c>
    </row>
    <row r="259" spans="5:5" hidden="1" x14ac:dyDescent="0.35">
      <c r="E259" s="20" t="str">
        <f t="shared" si="3"/>
        <v/>
      </c>
    </row>
    <row r="260" spans="5:5" hidden="1" x14ac:dyDescent="0.35">
      <c r="E260" s="20" t="str">
        <f t="shared" si="3"/>
        <v/>
      </c>
    </row>
    <row r="261" spans="5:5" hidden="1" x14ac:dyDescent="0.35">
      <c r="E261" s="20" t="str">
        <f t="shared" si="3"/>
        <v/>
      </c>
    </row>
    <row r="262" spans="5:5" hidden="1" x14ac:dyDescent="0.35">
      <c r="E262" s="20" t="str">
        <f t="shared" si="3"/>
        <v/>
      </c>
    </row>
    <row r="263" spans="5:5" hidden="1" x14ac:dyDescent="0.35">
      <c r="E263" s="20" t="str">
        <f t="shared" si="3"/>
        <v/>
      </c>
    </row>
    <row r="264" spans="5:5" hidden="1" x14ac:dyDescent="0.35">
      <c r="E264" s="20" t="str">
        <f t="shared" si="3"/>
        <v/>
      </c>
    </row>
    <row r="265" spans="5:5" hidden="1" x14ac:dyDescent="0.35">
      <c r="E265" s="20" t="str">
        <f t="shared" si="3"/>
        <v/>
      </c>
    </row>
    <row r="266" spans="5:5" hidden="1" x14ac:dyDescent="0.35">
      <c r="E266" s="20" t="str">
        <f t="shared" si="3"/>
        <v/>
      </c>
    </row>
    <row r="267" spans="5:5" hidden="1" x14ac:dyDescent="0.35">
      <c r="E267" s="20" t="str">
        <f t="shared" si="3"/>
        <v/>
      </c>
    </row>
    <row r="268" spans="5:5" hidden="1" x14ac:dyDescent="0.35">
      <c r="E268" s="20" t="str">
        <f t="shared" si="3"/>
        <v/>
      </c>
    </row>
    <row r="269" spans="5:5" hidden="1" x14ac:dyDescent="0.35">
      <c r="E269" s="20" t="str">
        <f t="shared" si="3"/>
        <v/>
      </c>
    </row>
    <row r="270" spans="5:5" hidden="1" x14ac:dyDescent="0.35">
      <c r="E270" s="20" t="str">
        <f t="shared" si="3"/>
        <v/>
      </c>
    </row>
    <row r="271" spans="5:5" hidden="1" x14ac:dyDescent="0.35">
      <c r="E271" s="20" t="str">
        <f t="shared" si="3"/>
        <v/>
      </c>
    </row>
    <row r="272" spans="5:5" hidden="1" x14ac:dyDescent="0.35">
      <c r="E272" s="20" t="str">
        <f t="shared" si="3"/>
        <v/>
      </c>
    </row>
    <row r="273" spans="5:5" hidden="1" x14ac:dyDescent="0.35">
      <c r="E273" s="20" t="str">
        <f t="shared" si="3"/>
        <v/>
      </c>
    </row>
    <row r="274" spans="5:5" hidden="1" x14ac:dyDescent="0.35">
      <c r="E274" s="20" t="str">
        <f t="shared" si="3"/>
        <v/>
      </c>
    </row>
    <row r="275" spans="5:5" hidden="1" x14ac:dyDescent="0.35">
      <c r="E275" s="20" t="str">
        <f t="shared" si="3"/>
        <v/>
      </c>
    </row>
    <row r="276" spans="5:5" hidden="1" x14ac:dyDescent="0.35">
      <c r="E276" s="20" t="str">
        <f t="shared" si="3"/>
        <v/>
      </c>
    </row>
    <row r="277" spans="5:5" hidden="1" x14ac:dyDescent="0.35">
      <c r="E277" s="20" t="str">
        <f t="shared" si="3"/>
        <v/>
      </c>
    </row>
    <row r="278" spans="5:5" hidden="1" x14ac:dyDescent="0.35">
      <c r="E278" s="20" t="str">
        <f t="shared" si="3"/>
        <v/>
      </c>
    </row>
    <row r="279" spans="5:5" hidden="1" x14ac:dyDescent="0.35">
      <c r="E279" s="20" t="str">
        <f t="shared" si="3"/>
        <v/>
      </c>
    </row>
    <row r="280" spans="5:5" hidden="1" x14ac:dyDescent="0.35">
      <c r="E280" s="20" t="str">
        <f t="shared" si="3"/>
        <v/>
      </c>
    </row>
    <row r="281" spans="5:5" hidden="1" x14ac:dyDescent="0.35">
      <c r="E281" s="20" t="str">
        <f t="shared" si="3"/>
        <v/>
      </c>
    </row>
    <row r="282" spans="5:5" hidden="1" x14ac:dyDescent="0.35">
      <c r="E282" s="20" t="str">
        <f t="shared" si="3"/>
        <v/>
      </c>
    </row>
    <row r="283" spans="5:5" hidden="1" x14ac:dyDescent="0.35">
      <c r="E283" s="20" t="str">
        <f t="shared" si="3"/>
        <v/>
      </c>
    </row>
    <row r="284" spans="5:5" hidden="1" x14ac:dyDescent="0.35">
      <c r="E284" s="20" t="str">
        <f t="shared" si="3"/>
        <v/>
      </c>
    </row>
    <row r="285" spans="5:5" hidden="1" x14ac:dyDescent="0.35">
      <c r="E285" s="20" t="str">
        <f t="shared" si="3"/>
        <v/>
      </c>
    </row>
    <row r="286" spans="5:5" hidden="1" x14ac:dyDescent="0.35">
      <c r="E286" s="20" t="str">
        <f t="shared" si="3"/>
        <v/>
      </c>
    </row>
    <row r="287" spans="5:5" hidden="1" x14ac:dyDescent="0.35">
      <c r="E287" s="20" t="str">
        <f t="shared" si="3"/>
        <v/>
      </c>
    </row>
    <row r="288" spans="5:5" hidden="1" x14ac:dyDescent="0.35">
      <c r="E288" s="20" t="str">
        <f t="shared" si="3"/>
        <v/>
      </c>
    </row>
    <row r="289" spans="5:5" hidden="1" x14ac:dyDescent="0.35">
      <c r="E289" s="20" t="str">
        <f t="shared" si="3"/>
        <v/>
      </c>
    </row>
    <row r="290" spans="5:5" hidden="1" x14ac:dyDescent="0.35">
      <c r="E290" s="20" t="str">
        <f t="shared" si="3"/>
        <v/>
      </c>
    </row>
    <row r="291" spans="5:5" hidden="1" x14ac:dyDescent="0.35">
      <c r="E291" s="20" t="str">
        <f t="shared" si="3"/>
        <v/>
      </c>
    </row>
    <row r="292" spans="5:5" hidden="1" x14ac:dyDescent="0.35">
      <c r="E292" s="20" t="str">
        <f t="shared" si="3"/>
        <v/>
      </c>
    </row>
    <row r="293" spans="5:5" hidden="1" x14ac:dyDescent="0.35">
      <c r="E293" s="20" t="str">
        <f t="shared" si="3"/>
        <v/>
      </c>
    </row>
    <row r="294" spans="5:5" hidden="1" x14ac:dyDescent="0.35">
      <c r="E294" s="20" t="str">
        <f t="shared" si="3"/>
        <v/>
      </c>
    </row>
    <row r="295" spans="5:5" hidden="1" x14ac:dyDescent="0.35">
      <c r="E295" s="20" t="str">
        <f t="shared" si="3"/>
        <v/>
      </c>
    </row>
    <row r="296" spans="5:5" hidden="1" x14ac:dyDescent="0.35">
      <c r="E296" s="20" t="str">
        <f t="shared" si="3"/>
        <v/>
      </c>
    </row>
    <row r="297" spans="5:5" hidden="1" x14ac:dyDescent="0.35">
      <c r="E297" s="20" t="str">
        <f t="shared" ref="E297:E322" si="4">IF(D297="Declaração viabilidade ENERGIA ELÉTRICA", 1,IF(D297="Declaração viabilidade ESGOTO",1,""))</f>
        <v/>
      </c>
    </row>
    <row r="298" spans="5:5" hidden="1" x14ac:dyDescent="0.35">
      <c r="E298" s="20" t="str">
        <f t="shared" si="4"/>
        <v/>
      </c>
    </row>
    <row r="299" spans="5:5" hidden="1" x14ac:dyDescent="0.35">
      <c r="E299" s="20" t="str">
        <f t="shared" si="4"/>
        <v/>
      </c>
    </row>
    <row r="300" spans="5:5" hidden="1" x14ac:dyDescent="0.35">
      <c r="E300" s="20" t="str">
        <f t="shared" si="4"/>
        <v/>
      </c>
    </row>
    <row r="301" spans="5:5" hidden="1" x14ac:dyDescent="0.35">
      <c r="E301" s="20" t="str">
        <f t="shared" si="4"/>
        <v/>
      </c>
    </row>
    <row r="302" spans="5:5" hidden="1" x14ac:dyDescent="0.35">
      <c r="E302" s="20" t="str">
        <f t="shared" si="4"/>
        <v/>
      </c>
    </row>
    <row r="303" spans="5:5" hidden="1" x14ac:dyDescent="0.35">
      <c r="E303" s="20" t="str">
        <f t="shared" si="4"/>
        <v/>
      </c>
    </row>
    <row r="304" spans="5:5" hidden="1" x14ac:dyDescent="0.35">
      <c r="E304" s="20" t="str">
        <f t="shared" si="4"/>
        <v/>
      </c>
    </row>
    <row r="305" spans="5:5" hidden="1" x14ac:dyDescent="0.35">
      <c r="E305" s="20" t="str">
        <f t="shared" si="4"/>
        <v/>
      </c>
    </row>
    <row r="306" spans="5:5" hidden="1" x14ac:dyDescent="0.35">
      <c r="E306" s="20" t="str">
        <f t="shared" si="4"/>
        <v/>
      </c>
    </row>
    <row r="307" spans="5:5" hidden="1" x14ac:dyDescent="0.35">
      <c r="E307" s="20" t="str">
        <f t="shared" si="4"/>
        <v/>
      </c>
    </row>
    <row r="308" spans="5:5" hidden="1" x14ac:dyDescent="0.35">
      <c r="E308" s="20" t="str">
        <f t="shared" si="4"/>
        <v/>
      </c>
    </row>
    <row r="309" spans="5:5" hidden="1" x14ac:dyDescent="0.35">
      <c r="E309" s="20" t="str">
        <f t="shared" si="4"/>
        <v/>
      </c>
    </row>
    <row r="310" spans="5:5" hidden="1" x14ac:dyDescent="0.35">
      <c r="E310" s="20" t="str">
        <f t="shared" si="4"/>
        <v/>
      </c>
    </row>
    <row r="311" spans="5:5" hidden="1" x14ac:dyDescent="0.35">
      <c r="E311" s="20" t="str">
        <f t="shared" si="4"/>
        <v/>
      </c>
    </row>
    <row r="312" spans="5:5" hidden="1" x14ac:dyDescent="0.35">
      <c r="E312" s="20" t="str">
        <f t="shared" si="4"/>
        <v/>
      </c>
    </row>
    <row r="313" spans="5:5" hidden="1" x14ac:dyDescent="0.35">
      <c r="E313" s="20" t="str">
        <f t="shared" si="4"/>
        <v/>
      </c>
    </row>
    <row r="314" spans="5:5" hidden="1" x14ac:dyDescent="0.35">
      <c r="E314" s="20" t="str">
        <f t="shared" si="4"/>
        <v/>
      </c>
    </row>
    <row r="315" spans="5:5" hidden="1" x14ac:dyDescent="0.35">
      <c r="E315" s="20" t="str">
        <f t="shared" si="4"/>
        <v/>
      </c>
    </row>
    <row r="316" spans="5:5" hidden="1" x14ac:dyDescent="0.35">
      <c r="E316" s="20" t="str">
        <f t="shared" si="4"/>
        <v/>
      </c>
    </row>
    <row r="317" spans="5:5" hidden="1" x14ac:dyDescent="0.35">
      <c r="E317" s="20" t="str">
        <f t="shared" si="4"/>
        <v/>
      </c>
    </row>
    <row r="318" spans="5:5" hidden="1" x14ac:dyDescent="0.35">
      <c r="E318" s="20" t="str">
        <f t="shared" si="4"/>
        <v/>
      </c>
    </row>
    <row r="319" spans="5:5" hidden="1" x14ac:dyDescent="0.35">
      <c r="E319" s="20" t="str">
        <f t="shared" si="4"/>
        <v/>
      </c>
    </row>
    <row r="320" spans="5:5" hidden="1" x14ac:dyDescent="0.35">
      <c r="E320" s="20" t="str">
        <f t="shared" si="4"/>
        <v/>
      </c>
    </row>
    <row r="321" spans="3:5" hidden="1" x14ac:dyDescent="0.35">
      <c r="E321" s="20" t="str">
        <f t="shared" si="4"/>
        <v/>
      </c>
    </row>
    <row r="322" spans="3:5" hidden="1" x14ac:dyDescent="0.35">
      <c r="E322" s="20" t="str">
        <f t="shared" si="4"/>
        <v/>
      </c>
    </row>
    <row r="323" spans="3:5" x14ac:dyDescent="0.35">
      <c r="C323" t="s">
        <v>108</v>
      </c>
      <c r="D323" t="s">
        <v>109</v>
      </c>
      <c r="E323" s="20" t="s">
        <v>110</v>
      </c>
    </row>
    <row r="324" spans="3:5" x14ac:dyDescent="0.35">
      <c r="C324" t="s">
        <v>111</v>
      </c>
      <c r="D324" t="s">
        <v>112</v>
      </c>
      <c r="E324" s="20" t="s">
        <v>110</v>
      </c>
    </row>
    <row r="325" spans="3:5" x14ac:dyDescent="0.35">
      <c r="C325" t="s">
        <v>113</v>
      </c>
      <c r="D325" t="s">
        <v>114</v>
      </c>
      <c r="E325" s="20" t="s">
        <v>110</v>
      </c>
    </row>
    <row r="326" spans="3:5" x14ac:dyDescent="0.35">
      <c r="C326" t="s">
        <v>115</v>
      </c>
      <c r="D326" t="s">
        <v>116</v>
      </c>
      <c r="E326" s="20" t="s">
        <v>110</v>
      </c>
    </row>
    <row r="327" spans="3:5" x14ac:dyDescent="0.35">
      <c r="C327" t="s">
        <v>117</v>
      </c>
      <c r="D327" t="s">
        <v>118</v>
      </c>
      <c r="E327" s="20" t="s">
        <v>110</v>
      </c>
    </row>
    <row r="328" spans="3:5" x14ac:dyDescent="0.35">
      <c r="C328" t="s">
        <v>119</v>
      </c>
      <c r="D328" t="s">
        <v>120</v>
      </c>
      <c r="E328" s="20" t="s">
        <v>110</v>
      </c>
    </row>
    <row r="329" spans="3:5" x14ac:dyDescent="0.35">
      <c r="C329" t="s">
        <v>121</v>
      </c>
      <c r="D329" t="s">
        <v>122</v>
      </c>
      <c r="E329" s="20" t="s">
        <v>110</v>
      </c>
    </row>
    <row r="330" spans="3:5" x14ac:dyDescent="0.35">
      <c r="C330" t="s">
        <v>113</v>
      </c>
      <c r="D330" t="s">
        <v>123</v>
      </c>
      <c r="E330" s="20" t="s">
        <v>110</v>
      </c>
    </row>
    <row r="331" spans="3:5" x14ac:dyDescent="0.35">
      <c r="C331" t="s">
        <v>124</v>
      </c>
      <c r="D331" t="s">
        <v>125</v>
      </c>
      <c r="E331" s="20" t="s">
        <v>110</v>
      </c>
    </row>
    <row r="332" spans="3:5" x14ac:dyDescent="0.35">
      <c r="C332" t="s">
        <v>126</v>
      </c>
      <c r="D332" t="s">
        <v>127</v>
      </c>
      <c r="E332" s="20" t="s">
        <v>128</v>
      </c>
    </row>
    <row r="333" spans="3:5" x14ac:dyDescent="0.35">
      <c r="C333" t="s">
        <v>129</v>
      </c>
      <c r="D333" t="s">
        <v>130</v>
      </c>
      <c r="E333" s="20" t="s">
        <v>128</v>
      </c>
    </row>
    <row r="334" spans="3:5" x14ac:dyDescent="0.35">
      <c r="C334" t="s">
        <v>131</v>
      </c>
      <c r="D334" t="s">
        <v>132</v>
      </c>
      <c r="E334" s="20" t="s">
        <v>128</v>
      </c>
    </row>
    <row r="335" spans="3:5" x14ac:dyDescent="0.35">
      <c r="C335" t="s">
        <v>133</v>
      </c>
      <c r="D335" t="s">
        <v>134</v>
      </c>
      <c r="E335" s="20" t="s">
        <v>128</v>
      </c>
    </row>
    <row r="336" spans="3:5" x14ac:dyDescent="0.35">
      <c r="C336" t="s">
        <v>135</v>
      </c>
      <c r="D336" t="s">
        <v>136</v>
      </c>
      <c r="E336" s="20" t="s">
        <v>128</v>
      </c>
    </row>
    <row r="337" spans="3:5" x14ac:dyDescent="0.35">
      <c r="C337" t="s">
        <v>137</v>
      </c>
      <c r="D337" t="s">
        <v>138</v>
      </c>
      <c r="E337" s="20" t="s">
        <v>128</v>
      </c>
    </row>
    <row r="338" spans="3:5" x14ac:dyDescent="0.35">
      <c r="C338" t="s">
        <v>139</v>
      </c>
      <c r="D338" t="s">
        <v>140</v>
      </c>
      <c r="E338" s="20" t="s">
        <v>128</v>
      </c>
    </row>
    <row r="339" spans="3:5" x14ac:dyDescent="0.35">
      <c r="C339" t="s">
        <v>141</v>
      </c>
      <c r="D339" t="s">
        <v>142</v>
      </c>
      <c r="E339" s="20" t="s">
        <v>128</v>
      </c>
    </row>
    <row r="340" spans="3:5" x14ac:dyDescent="0.35">
      <c r="C340" t="s">
        <v>143</v>
      </c>
      <c r="D340" t="s">
        <v>144</v>
      </c>
      <c r="E340" s="20" t="s">
        <v>128</v>
      </c>
    </row>
    <row r="341" spans="3:5" x14ac:dyDescent="0.35">
      <c r="C341" t="s">
        <v>145</v>
      </c>
      <c r="D341" t="s">
        <v>146</v>
      </c>
      <c r="E341" s="20" t="s">
        <v>128</v>
      </c>
    </row>
    <row r="342" spans="3:5" x14ac:dyDescent="0.35">
      <c r="C342" t="s">
        <v>147</v>
      </c>
      <c r="D342" t="s">
        <v>148</v>
      </c>
      <c r="E342" s="20" t="s">
        <v>128</v>
      </c>
    </row>
    <row r="343" spans="3:5" x14ac:dyDescent="0.35">
      <c r="C343" t="s">
        <v>149</v>
      </c>
      <c r="D343" t="s">
        <v>150</v>
      </c>
      <c r="E343" s="20" t="s">
        <v>128</v>
      </c>
    </row>
    <row r="344" spans="3:5" x14ac:dyDescent="0.35">
      <c r="C344" t="s">
        <v>151</v>
      </c>
      <c r="D344" t="s">
        <v>152</v>
      </c>
      <c r="E344" s="20" t="s">
        <v>128</v>
      </c>
    </row>
    <row r="345" spans="3:5" x14ac:dyDescent="0.35">
      <c r="C345" t="s">
        <v>153</v>
      </c>
      <c r="D345" t="s">
        <v>154</v>
      </c>
      <c r="E345" s="20" t="s">
        <v>128</v>
      </c>
    </row>
    <row r="346" spans="3:5" x14ac:dyDescent="0.35">
      <c r="C346" t="s">
        <v>155</v>
      </c>
      <c r="D346" t="s">
        <v>156</v>
      </c>
      <c r="E346" s="20" t="s">
        <v>128</v>
      </c>
    </row>
    <row r="347" spans="3:5" x14ac:dyDescent="0.35">
      <c r="C347" t="s">
        <v>157</v>
      </c>
      <c r="D347" t="s">
        <v>158</v>
      </c>
      <c r="E347" s="20" t="s">
        <v>128</v>
      </c>
    </row>
    <row r="348" spans="3:5" x14ac:dyDescent="0.35">
      <c r="C348" t="s">
        <v>159</v>
      </c>
      <c r="D348" t="s">
        <v>160</v>
      </c>
      <c r="E348" s="20" t="s">
        <v>128</v>
      </c>
    </row>
    <row r="349" spans="3:5" x14ac:dyDescent="0.35">
      <c r="C349" t="s">
        <v>161</v>
      </c>
      <c r="D349" t="s">
        <v>162</v>
      </c>
      <c r="E349" s="20" t="s">
        <v>128</v>
      </c>
    </row>
    <row r="350" spans="3:5" x14ac:dyDescent="0.35">
      <c r="C350" t="s">
        <v>163</v>
      </c>
      <c r="D350" t="s">
        <v>164</v>
      </c>
      <c r="E350" s="20" t="s">
        <v>128</v>
      </c>
    </row>
    <row r="351" spans="3:5" x14ac:dyDescent="0.35">
      <c r="C351" t="s">
        <v>165</v>
      </c>
      <c r="D351" t="s">
        <v>166</v>
      </c>
      <c r="E351" s="20" t="s">
        <v>128</v>
      </c>
    </row>
    <row r="352" spans="3:5" x14ac:dyDescent="0.35">
      <c r="C352" t="s">
        <v>167</v>
      </c>
      <c r="D352" t="s">
        <v>168</v>
      </c>
      <c r="E352" s="20" t="s">
        <v>169</v>
      </c>
    </row>
    <row r="353" spans="3:5" x14ac:dyDescent="0.35">
      <c r="C353" t="s">
        <v>170</v>
      </c>
      <c r="D353" t="s">
        <v>171</v>
      </c>
      <c r="E353" s="20" t="s">
        <v>169</v>
      </c>
    </row>
    <row r="354" spans="3:5" x14ac:dyDescent="0.35">
      <c r="C354" t="s">
        <v>172</v>
      </c>
      <c r="D354" t="s">
        <v>172</v>
      </c>
      <c r="E354" s="20" t="s">
        <v>169</v>
      </c>
    </row>
    <row r="355" spans="3:5" x14ac:dyDescent="0.35">
      <c r="C355" t="s">
        <v>173</v>
      </c>
      <c r="D355" t="s">
        <v>174</v>
      </c>
      <c r="E355" s="20" t="s">
        <v>169</v>
      </c>
    </row>
    <row r="356" spans="3:5" x14ac:dyDescent="0.35">
      <c r="C356" t="s">
        <v>175</v>
      </c>
      <c r="D356" t="s">
        <v>176</v>
      </c>
      <c r="E356" s="20" t="s">
        <v>169</v>
      </c>
    </row>
    <row r="357" spans="3:5" x14ac:dyDescent="0.35">
      <c r="C357" t="s">
        <v>177</v>
      </c>
      <c r="D357" t="s">
        <v>178</v>
      </c>
      <c r="E357" s="20" t="s">
        <v>169</v>
      </c>
    </row>
    <row r="358" spans="3:5" x14ac:dyDescent="0.35">
      <c r="C358" t="s">
        <v>179</v>
      </c>
      <c r="D358" t="s">
        <v>180</v>
      </c>
      <c r="E358" s="20" t="s">
        <v>169</v>
      </c>
    </row>
    <row r="359" spans="3:5" x14ac:dyDescent="0.35">
      <c r="C359" t="s">
        <v>181</v>
      </c>
      <c r="D359" t="s">
        <v>182</v>
      </c>
      <c r="E359" s="20" t="s">
        <v>169</v>
      </c>
    </row>
    <row r="360" spans="3:5" x14ac:dyDescent="0.35">
      <c r="C360" t="s">
        <v>183</v>
      </c>
      <c r="D360" t="s">
        <v>184</v>
      </c>
      <c r="E360" s="20" t="s">
        <v>169</v>
      </c>
    </row>
    <row r="361" spans="3:5" x14ac:dyDescent="0.35">
      <c r="C361" t="s">
        <v>185</v>
      </c>
      <c r="D361" t="s">
        <v>186</v>
      </c>
      <c r="E361" s="20" t="s">
        <v>169</v>
      </c>
    </row>
    <row r="362" spans="3:5" x14ac:dyDescent="0.35">
      <c r="C362" t="s">
        <v>187</v>
      </c>
      <c r="D362" t="s">
        <v>188</v>
      </c>
      <c r="E362" s="20" t="s">
        <v>169</v>
      </c>
    </row>
    <row r="363" spans="3:5" x14ac:dyDescent="0.35">
      <c r="C363" t="s">
        <v>189</v>
      </c>
      <c r="D363" t="s">
        <v>190</v>
      </c>
      <c r="E363" s="20" t="s">
        <v>169</v>
      </c>
    </row>
    <row r="364" spans="3:5" x14ac:dyDescent="0.35">
      <c r="C364" t="s">
        <v>191</v>
      </c>
      <c r="D364" t="s">
        <v>192</v>
      </c>
      <c r="E364" s="20" t="s">
        <v>169</v>
      </c>
    </row>
    <row r="365" spans="3:5" x14ac:dyDescent="0.35">
      <c r="C365" t="s">
        <v>183</v>
      </c>
      <c r="D365" t="s">
        <v>193</v>
      </c>
      <c r="E365" s="20" t="s">
        <v>169</v>
      </c>
    </row>
    <row r="366" spans="3:5" x14ac:dyDescent="0.35">
      <c r="C366" t="s">
        <v>194</v>
      </c>
      <c r="D366" t="s">
        <v>195</v>
      </c>
      <c r="E366" s="20" t="s">
        <v>169</v>
      </c>
    </row>
    <row r="367" spans="3:5" x14ac:dyDescent="0.35">
      <c r="C367" t="s">
        <v>196</v>
      </c>
      <c r="D367" t="s">
        <v>197</v>
      </c>
      <c r="E367" s="20" t="s">
        <v>198</v>
      </c>
    </row>
  </sheetData>
  <conditionalFormatting sqref="D4:D367">
    <cfRule type="duplicateValues" dxfId="120" priority="4"/>
  </conditionalFormatting>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8E670-0906-4007-B05C-4D2FBCB82B6E}">
  <sheetPr>
    <tabColor theme="6" tint="0.59999389629810485"/>
  </sheetPr>
  <dimension ref="B1:K481"/>
  <sheetViews>
    <sheetView workbookViewId="0">
      <selection activeCell="M17" sqref="M17"/>
    </sheetView>
  </sheetViews>
  <sheetFormatPr defaultRowHeight="14.5" x14ac:dyDescent="0.35"/>
  <cols>
    <col min="1" max="1" width="2.7265625" customWidth="1"/>
    <col min="2" max="2" width="10.54296875" customWidth="1"/>
    <col min="3" max="3" width="16" bestFit="1" customWidth="1"/>
    <col min="4" max="4" width="44.26953125" bestFit="1" customWidth="1"/>
    <col min="5" max="5" width="43.54296875" customWidth="1"/>
    <col min="6" max="6" width="12.7265625" bestFit="1" customWidth="1"/>
    <col min="7" max="7" width="12.81640625" bestFit="1" customWidth="1"/>
    <col min="8" max="8" width="12.7265625" bestFit="1" customWidth="1"/>
    <col min="9" max="9" width="10.26953125" bestFit="1" customWidth="1"/>
    <col min="10" max="10" width="10.7265625" bestFit="1" customWidth="1"/>
    <col min="11" max="11" width="13.7265625" customWidth="1"/>
  </cols>
  <sheetData>
    <row r="1" spans="2:11" ht="15" thickBot="1" x14ac:dyDescent="0.4">
      <c r="E1" s="20"/>
      <c r="F1" s="20"/>
      <c r="G1" s="20"/>
      <c r="H1" s="20"/>
      <c r="I1" s="20"/>
      <c r="J1" s="20"/>
      <c r="K1" s="20"/>
    </row>
    <row r="2" spans="2:11" ht="21" customHeight="1" x14ac:dyDescent="0.5">
      <c r="B2" s="182" t="s">
        <v>199</v>
      </c>
      <c r="C2" s="199" t="s">
        <v>200</v>
      </c>
      <c r="D2" s="199"/>
      <c r="E2" s="199"/>
      <c r="F2" s="199"/>
      <c r="G2" s="199"/>
      <c r="H2" s="199"/>
      <c r="I2" s="199"/>
      <c r="J2" s="199"/>
      <c r="K2" s="200"/>
    </row>
    <row r="3" spans="2:11" ht="16.149999999999999" customHeight="1" thickBot="1" x14ac:dyDescent="0.45">
      <c r="B3" s="180" t="s">
        <v>201</v>
      </c>
      <c r="C3" s="201" t="s">
        <v>0</v>
      </c>
      <c r="D3" s="201"/>
      <c r="E3" s="201"/>
      <c r="F3" s="201"/>
      <c r="G3" s="201"/>
      <c r="H3" s="201"/>
      <c r="I3" s="201"/>
      <c r="J3" s="201"/>
      <c r="K3" s="202"/>
    </row>
    <row r="4" spans="2:11" ht="21" customHeight="1" thickBot="1" x14ac:dyDescent="0.55000000000000004">
      <c r="B4" s="86"/>
      <c r="C4" s="86"/>
      <c r="D4" s="86"/>
      <c r="E4" s="86"/>
      <c r="F4" s="86"/>
      <c r="G4" s="86"/>
      <c r="H4" s="86"/>
      <c r="I4" s="86"/>
      <c r="J4" s="86"/>
      <c r="K4" s="86"/>
    </row>
    <row r="5" spans="2:11" ht="15" thickBot="1" x14ac:dyDescent="0.4">
      <c r="B5" s="42" t="s">
        <v>35</v>
      </c>
      <c r="C5" s="43" t="s">
        <v>202</v>
      </c>
      <c r="D5" s="43" t="s">
        <v>36</v>
      </c>
      <c r="E5" s="43" t="s">
        <v>37</v>
      </c>
      <c r="F5" s="43" t="s">
        <v>203</v>
      </c>
      <c r="G5" s="43" t="s">
        <v>204</v>
      </c>
      <c r="H5" s="43" t="s">
        <v>205</v>
      </c>
      <c r="I5" s="43" t="s">
        <v>206</v>
      </c>
      <c r="J5" s="43" t="s">
        <v>207</v>
      </c>
      <c r="K5" s="44" t="s">
        <v>38</v>
      </c>
    </row>
    <row r="6" spans="2:11" ht="15" thickBot="1" x14ac:dyDescent="0.4">
      <c r="B6" s="24"/>
      <c r="C6" s="1"/>
      <c r="D6" s="2"/>
      <c r="E6" s="2"/>
      <c r="F6" s="3"/>
      <c r="G6" s="3"/>
      <c r="H6" s="2"/>
      <c r="I6" s="2" t="s">
        <v>208</v>
      </c>
      <c r="J6" s="4"/>
      <c r="K6" s="39" t="e">
        <f ca="1">OFFSET(SIOPI_PADRAO!$E$4,MATCH(E6,Tabela14[Documento],0)-1,0)</f>
        <v>#N/A</v>
      </c>
    </row>
    <row r="7" spans="2:11" x14ac:dyDescent="0.35">
      <c r="B7" s="5"/>
      <c r="C7" s="6"/>
      <c r="F7" s="7"/>
      <c r="G7" s="7"/>
      <c r="I7" t="s">
        <v>208</v>
      </c>
      <c r="J7" s="8"/>
      <c r="K7" s="40" t="e">
        <f ca="1">OFFSET(SIOPI_PADRAO!$E$4,MATCH(E7,Tabela14[Documento],0)-1,0)</f>
        <v>#N/A</v>
      </c>
    </row>
    <row r="8" spans="2:11" x14ac:dyDescent="0.35">
      <c r="B8" s="5"/>
      <c r="C8" s="6"/>
      <c r="F8" s="7"/>
      <c r="I8" t="s">
        <v>208</v>
      </c>
      <c r="J8" s="8"/>
      <c r="K8" s="40" t="e">
        <f ca="1">OFFSET(SIOPI_PADRAO!$E$4,MATCH(E8,Tabela14[Documento],0)-1,0)</f>
        <v>#N/A</v>
      </c>
    </row>
    <row r="9" spans="2:11" x14ac:dyDescent="0.35">
      <c r="B9" s="5"/>
      <c r="C9" s="6"/>
      <c r="F9" s="7"/>
      <c r="I9" t="s">
        <v>208</v>
      </c>
      <c r="J9" s="8"/>
      <c r="K9" s="40" t="e">
        <f ca="1">OFFSET(SIOPI_PADRAO!$E$4,MATCH(E9,Tabela14[Documento],0)-1,0)</f>
        <v>#N/A</v>
      </c>
    </row>
    <row r="10" spans="2:11" x14ac:dyDescent="0.35">
      <c r="B10" s="5"/>
      <c r="C10" s="6"/>
      <c r="F10" s="7"/>
      <c r="I10" t="s">
        <v>208</v>
      </c>
      <c r="J10" s="8"/>
      <c r="K10" s="40" t="e">
        <f ca="1">OFFSET(SIOPI_PADRAO!$E$4,MATCH(E10,Tabela14[Documento],0)-1,0)</f>
        <v>#N/A</v>
      </c>
    </row>
    <row r="11" spans="2:11" x14ac:dyDescent="0.35">
      <c r="B11" s="5"/>
      <c r="C11" s="6"/>
      <c r="F11" s="7"/>
      <c r="I11" t="s">
        <v>208</v>
      </c>
      <c r="J11" s="8"/>
      <c r="K11" s="40" t="e">
        <f ca="1">OFFSET(SIOPI_PADRAO!$E$4,MATCH(E11,Tabela14[Documento],0)-1,0)</f>
        <v>#N/A</v>
      </c>
    </row>
    <row r="12" spans="2:11" x14ac:dyDescent="0.35">
      <c r="B12" s="5"/>
      <c r="C12" s="6"/>
      <c r="F12" s="7"/>
      <c r="I12" t="s">
        <v>208</v>
      </c>
      <c r="J12" s="8"/>
      <c r="K12" s="40" t="e">
        <f ca="1">OFFSET(SIOPI_PADRAO!$E$4,MATCH(E12,Tabela14[Documento],0)-1,0)</f>
        <v>#N/A</v>
      </c>
    </row>
    <row r="13" spans="2:11" x14ac:dyDescent="0.35">
      <c r="B13" s="5"/>
      <c r="C13" s="6"/>
      <c r="F13" s="7"/>
      <c r="I13" t="s">
        <v>208</v>
      </c>
      <c r="J13" s="8"/>
      <c r="K13" s="40" t="e">
        <f ca="1">OFFSET(SIOPI_PADRAO!$E$4,MATCH(E13,Tabela14[Documento],0)-1,0)</f>
        <v>#N/A</v>
      </c>
    </row>
    <row r="14" spans="2:11" x14ac:dyDescent="0.35">
      <c r="B14" s="5"/>
      <c r="C14" s="6"/>
      <c r="F14" s="7"/>
      <c r="I14" t="s">
        <v>208</v>
      </c>
      <c r="J14" s="8"/>
      <c r="K14" s="40" t="e">
        <f ca="1">OFFSET(SIOPI_PADRAO!$E$4,MATCH(E14,Tabela14[Documento],0)-1,0)</f>
        <v>#N/A</v>
      </c>
    </row>
    <row r="15" spans="2:11" x14ac:dyDescent="0.35">
      <c r="B15" s="5"/>
      <c r="C15" s="6"/>
      <c r="F15" s="7"/>
      <c r="I15" t="s">
        <v>208</v>
      </c>
      <c r="J15" s="8"/>
      <c r="K15" s="40" t="e">
        <f ca="1">OFFSET(SIOPI_PADRAO!$E$4,MATCH(E15,Tabela14[Documento],0)-1,0)</f>
        <v>#N/A</v>
      </c>
    </row>
    <row r="16" spans="2:11" x14ac:dyDescent="0.35">
      <c r="B16" s="5"/>
      <c r="C16" s="6"/>
      <c r="F16" s="7"/>
      <c r="G16" s="7"/>
      <c r="I16" t="s">
        <v>208</v>
      </c>
      <c r="J16" s="8"/>
      <c r="K16" s="40" t="e">
        <f ca="1">OFFSET(SIOPI_PADRAO!$E$4,MATCH(E16,Tabela14[Documento],0)-1,0)</f>
        <v>#N/A</v>
      </c>
    </row>
    <row r="17" spans="2:11" x14ac:dyDescent="0.35">
      <c r="B17" s="5"/>
      <c r="C17" s="6"/>
      <c r="F17" s="7"/>
      <c r="I17" t="s">
        <v>208</v>
      </c>
      <c r="J17" s="8"/>
      <c r="K17" s="40" t="e">
        <f ca="1">OFFSET(SIOPI_PADRAO!$E$4,MATCH(E17,Tabela14[Documento],0)-1,0)</f>
        <v>#N/A</v>
      </c>
    </row>
    <row r="18" spans="2:11" x14ac:dyDescent="0.35">
      <c r="B18" s="5"/>
      <c r="C18" s="6"/>
      <c r="F18" s="7"/>
      <c r="I18" t="s">
        <v>208</v>
      </c>
      <c r="J18" s="8"/>
      <c r="K18" s="40" t="e">
        <f ca="1">OFFSET(SIOPI_PADRAO!$E$4,MATCH(E18,Tabela14[Documento],0)-1,0)</f>
        <v>#N/A</v>
      </c>
    </row>
    <row r="19" spans="2:11" x14ac:dyDescent="0.35">
      <c r="B19" s="5"/>
      <c r="C19" s="6"/>
      <c r="F19" s="7"/>
      <c r="G19" s="7"/>
      <c r="I19" t="s">
        <v>208</v>
      </c>
      <c r="J19" s="8"/>
      <c r="K19" s="40" t="e">
        <f ca="1">OFFSET(SIOPI_PADRAO!$E$4,MATCH(E19,Tabela14[Documento],0)-1,0)</f>
        <v>#N/A</v>
      </c>
    </row>
    <row r="20" spans="2:11" x14ac:dyDescent="0.35">
      <c r="B20" s="5"/>
      <c r="C20" s="6"/>
      <c r="F20" s="7"/>
      <c r="I20" t="s">
        <v>208</v>
      </c>
      <c r="J20" s="8"/>
      <c r="K20" s="40" t="e">
        <f ca="1">OFFSET(SIOPI_PADRAO!$E$4,MATCH(E20,Tabela14[Documento],0)-1,0)</f>
        <v>#N/A</v>
      </c>
    </row>
    <row r="21" spans="2:11" x14ac:dyDescent="0.35">
      <c r="B21" s="5"/>
      <c r="C21" s="6"/>
      <c r="F21" s="7"/>
      <c r="G21" s="7"/>
      <c r="I21" t="s">
        <v>208</v>
      </c>
      <c r="J21" s="8"/>
      <c r="K21" s="40" t="e">
        <f ca="1">OFFSET(SIOPI_PADRAO!$E$4,MATCH(E21,Tabela14[Documento],0)-1,0)</f>
        <v>#N/A</v>
      </c>
    </row>
    <row r="22" spans="2:11" x14ac:dyDescent="0.35">
      <c r="B22" s="5"/>
      <c r="C22" s="6"/>
      <c r="F22" s="7"/>
      <c r="I22" t="s">
        <v>208</v>
      </c>
      <c r="J22" s="8"/>
      <c r="K22" s="40" t="e">
        <f ca="1">OFFSET(SIOPI_PADRAO!$E$4,MATCH(E22,Tabela14[Documento],0)-1,0)</f>
        <v>#N/A</v>
      </c>
    </row>
    <row r="23" spans="2:11" x14ac:dyDescent="0.35">
      <c r="B23" s="5"/>
      <c r="C23" s="6"/>
      <c r="F23" s="7"/>
      <c r="I23" t="s">
        <v>208</v>
      </c>
      <c r="J23" s="8"/>
      <c r="K23" s="40" t="e">
        <f ca="1">OFFSET(SIOPI_PADRAO!$E$4,MATCH(E23,Tabela14[Documento],0)-1,0)</f>
        <v>#N/A</v>
      </c>
    </row>
    <row r="24" spans="2:11" x14ac:dyDescent="0.35">
      <c r="B24" s="5"/>
      <c r="C24" s="6"/>
      <c r="F24" s="7"/>
      <c r="I24" t="s">
        <v>208</v>
      </c>
      <c r="J24" s="8"/>
      <c r="K24" s="40" t="e">
        <f ca="1">OFFSET(SIOPI_PADRAO!$E$4,MATCH(E24,Tabela14[Documento],0)-1,0)</f>
        <v>#N/A</v>
      </c>
    </row>
    <row r="25" spans="2:11" x14ac:dyDescent="0.35">
      <c r="B25" s="5"/>
      <c r="C25" s="6"/>
      <c r="F25" s="7"/>
      <c r="I25" t="s">
        <v>208</v>
      </c>
      <c r="J25" s="8"/>
      <c r="K25" s="40" t="e">
        <f ca="1">OFFSET(SIOPI_PADRAO!$E$4,MATCH(E25,Tabela14[Documento],0)-1,0)</f>
        <v>#N/A</v>
      </c>
    </row>
    <row r="26" spans="2:11" x14ac:dyDescent="0.35">
      <c r="B26" s="5"/>
      <c r="C26" s="6"/>
      <c r="F26" s="7"/>
      <c r="J26" s="8"/>
      <c r="K26" s="40" t="e">
        <f ca="1">OFFSET(SIOPI_PADRAO!$E$4,MATCH(E26,Tabela14[Documento],0)-1,0)</f>
        <v>#N/A</v>
      </c>
    </row>
    <row r="27" spans="2:11" x14ac:dyDescent="0.35">
      <c r="B27" s="5"/>
      <c r="C27" s="6"/>
      <c r="F27" s="7"/>
      <c r="J27" s="8"/>
      <c r="K27" s="40" t="e">
        <f ca="1">OFFSET(SIOPI_PADRAO!$E$4,MATCH(E27,Tabela14[Documento],0)-1,0)</f>
        <v>#N/A</v>
      </c>
    </row>
    <row r="28" spans="2:11" x14ac:dyDescent="0.35">
      <c r="B28" s="5"/>
      <c r="C28" s="6"/>
      <c r="F28" s="7"/>
      <c r="J28" s="8"/>
      <c r="K28" s="40" t="e">
        <f ca="1">OFFSET(SIOPI_PADRAO!$E$4,MATCH(E28,Tabela14[Documento],0)-1,0)</f>
        <v>#N/A</v>
      </c>
    </row>
    <row r="29" spans="2:11" x14ac:dyDescent="0.35">
      <c r="B29" s="5"/>
      <c r="C29" s="6"/>
      <c r="F29" s="7"/>
      <c r="J29" s="8"/>
      <c r="K29" s="40" t="e">
        <f ca="1">OFFSET(SIOPI_PADRAO!$E$4,MATCH(E29,Tabela14[Documento],0)-1,0)</f>
        <v>#N/A</v>
      </c>
    </row>
    <row r="30" spans="2:11" x14ac:dyDescent="0.35">
      <c r="B30" s="5"/>
      <c r="C30" s="6"/>
      <c r="F30" s="7"/>
      <c r="J30" s="8"/>
      <c r="K30" s="40" t="e">
        <f ca="1">OFFSET(SIOPI_PADRAO!$E$4,MATCH(E30,Tabela14[Documento],0)-1,0)</f>
        <v>#N/A</v>
      </c>
    </row>
    <row r="31" spans="2:11" x14ac:dyDescent="0.35">
      <c r="B31" s="5"/>
      <c r="C31" s="6"/>
      <c r="F31" s="7"/>
      <c r="G31" s="7"/>
      <c r="J31" s="8"/>
      <c r="K31" s="40" t="e">
        <f ca="1">OFFSET(SIOPI_PADRAO!$E$4,MATCH(E31,Tabela14[Documento],0)-1,0)</f>
        <v>#N/A</v>
      </c>
    </row>
    <row r="32" spans="2:11" x14ac:dyDescent="0.35">
      <c r="B32" s="5"/>
      <c r="C32" s="6"/>
      <c r="F32" s="7"/>
      <c r="J32" s="8"/>
      <c r="K32" s="40" t="e">
        <f ca="1">OFFSET(SIOPI_PADRAO!$E$4,MATCH(E32,Tabela14[Documento],0)-1,0)</f>
        <v>#N/A</v>
      </c>
    </row>
    <row r="33" spans="2:11" x14ac:dyDescent="0.35">
      <c r="B33" s="5"/>
      <c r="C33" s="6"/>
      <c r="F33" s="7"/>
      <c r="J33" s="8"/>
      <c r="K33" s="40" t="e">
        <f ca="1">OFFSET(SIOPI_PADRAO!$E$4,MATCH(E33,Tabela14[Documento],0)-1,0)</f>
        <v>#N/A</v>
      </c>
    </row>
    <row r="34" spans="2:11" x14ac:dyDescent="0.35">
      <c r="B34" s="5"/>
      <c r="C34" s="6"/>
      <c r="F34" s="7"/>
      <c r="G34" s="7"/>
      <c r="J34" s="8"/>
      <c r="K34" s="40" t="e">
        <f ca="1">OFFSET(SIOPI_PADRAO!$E$4,MATCH(E34,Tabela14[Documento],0)-1,0)</f>
        <v>#N/A</v>
      </c>
    </row>
    <row r="35" spans="2:11" x14ac:dyDescent="0.35">
      <c r="B35" s="5"/>
      <c r="C35" s="6"/>
      <c r="F35" s="7"/>
      <c r="J35" s="8"/>
      <c r="K35" s="40" t="e">
        <f ca="1">OFFSET(SIOPI_PADRAO!$E$4,MATCH(E35,Tabela14[Documento],0)-1,0)</f>
        <v>#N/A</v>
      </c>
    </row>
    <row r="36" spans="2:11" x14ac:dyDescent="0.35">
      <c r="B36" s="5"/>
      <c r="C36" s="6"/>
      <c r="F36" s="7"/>
      <c r="J36" s="8"/>
      <c r="K36" s="40" t="e">
        <f ca="1">OFFSET(SIOPI_PADRAO!$E$4,MATCH(E36,Tabela14[Documento],0)-1,0)</f>
        <v>#N/A</v>
      </c>
    </row>
    <row r="37" spans="2:11" x14ac:dyDescent="0.35">
      <c r="B37" s="5"/>
      <c r="C37" s="6"/>
      <c r="F37" s="7"/>
      <c r="G37" s="7"/>
      <c r="J37" s="8"/>
      <c r="K37" s="40" t="e">
        <f ca="1">OFFSET(SIOPI_PADRAO!$E$4,MATCH(E37,Tabela14[Documento],0)-1,0)</f>
        <v>#N/A</v>
      </c>
    </row>
    <row r="38" spans="2:11" x14ac:dyDescent="0.35">
      <c r="B38" s="5"/>
      <c r="C38" s="6"/>
      <c r="F38" s="7"/>
      <c r="G38" s="7"/>
      <c r="J38" s="8"/>
      <c r="K38" s="40" t="e">
        <f ca="1">OFFSET(SIOPI_PADRAO!$E$4,MATCH(E38,Tabela14[Documento],0)-1,0)</f>
        <v>#N/A</v>
      </c>
    </row>
    <row r="39" spans="2:11" x14ac:dyDescent="0.35">
      <c r="B39" s="5"/>
      <c r="C39" s="6"/>
      <c r="F39" s="7"/>
      <c r="J39" s="8"/>
      <c r="K39" s="40" t="e">
        <f ca="1">OFFSET(SIOPI_PADRAO!$E$4,MATCH(E39,Tabela14[Documento],0)-1,0)</f>
        <v>#N/A</v>
      </c>
    </row>
    <row r="40" spans="2:11" x14ac:dyDescent="0.35">
      <c r="B40" s="5"/>
      <c r="C40" s="6"/>
      <c r="F40" s="7"/>
      <c r="J40" s="8"/>
      <c r="K40" s="40" t="e">
        <f ca="1">OFFSET(SIOPI_PADRAO!$E$4,MATCH(E40,Tabela14[Documento],0)-1,0)</f>
        <v>#N/A</v>
      </c>
    </row>
    <row r="41" spans="2:11" x14ac:dyDescent="0.35">
      <c r="B41" s="5"/>
      <c r="C41" s="6"/>
      <c r="F41" s="7"/>
      <c r="G41" s="7"/>
      <c r="J41" s="8"/>
      <c r="K41" s="40" t="e">
        <f ca="1">OFFSET(SIOPI_PADRAO!$E$4,MATCH(E41,Tabela14[Documento],0)-1,0)</f>
        <v>#N/A</v>
      </c>
    </row>
    <row r="42" spans="2:11" x14ac:dyDescent="0.35">
      <c r="B42" s="5"/>
      <c r="C42" s="6"/>
      <c r="F42" s="7"/>
      <c r="J42" s="8"/>
      <c r="K42" s="40" t="e">
        <f ca="1">OFFSET(SIOPI_PADRAO!$E$4,MATCH(E42,Tabela14[Documento],0)-1,0)</f>
        <v>#N/A</v>
      </c>
    </row>
    <row r="43" spans="2:11" x14ac:dyDescent="0.35">
      <c r="B43" s="5"/>
      <c r="C43" s="6"/>
      <c r="F43" s="7"/>
      <c r="J43" s="8"/>
      <c r="K43" s="40" t="e">
        <f ca="1">OFFSET(SIOPI_PADRAO!$E$4,MATCH(E43,Tabela14[Documento],0)-1,0)</f>
        <v>#N/A</v>
      </c>
    </row>
    <row r="44" spans="2:11" x14ac:dyDescent="0.35">
      <c r="B44" s="5"/>
      <c r="C44" s="6"/>
      <c r="F44" s="7"/>
      <c r="J44" s="8"/>
      <c r="K44" s="40" t="e">
        <f ca="1">OFFSET(SIOPI_PADRAO!$E$4,MATCH(E44,Tabela14[Documento],0)-1,0)</f>
        <v>#N/A</v>
      </c>
    </row>
    <row r="45" spans="2:11" x14ac:dyDescent="0.35">
      <c r="B45" s="5"/>
      <c r="C45" s="6"/>
      <c r="F45" s="7"/>
      <c r="J45" s="8"/>
      <c r="K45" s="40" t="e">
        <f ca="1">OFFSET(SIOPI_PADRAO!$E$4,MATCH(E45,Tabela14[Documento],0)-1,0)</f>
        <v>#N/A</v>
      </c>
    </row>
    <row r="46" spans="2:11" x14ac:dyDescent="0.35">
      <c r="B46" s="5"/>
      <c r="C46" s="6"/>
      <c r="F46" s="7"/>
      <c r="J46" s="8"/>
      <c r="K46" s="40" t="e">
        <f ca="1">OFFSET(SIOPI_PADRAO!$E$4,MATCH(E46,Tabela14[Documento],0)-1,0)</f>
        <v>#N/A</v>
      </c>
    </row>
    <row r="47" spans="2:11" x14ac:dyDescent="0.35">
      <c r="B47" s="5"/>
      <c r="C47" s="6"/>
      <c r="F47" s="7"/>
      <c r="J47" s="8"/>
      <c r="K47" s="40" t="e">
        <f ca="1">OFFSET(SIOPI_PADRAO!$E$4,MATCH(E47,Tabela14[Documento],0)-1,0)</f>
        <v>#N/A</v>
      </c>
    </row>
    <row r="48" spans="2:11" x14ac:dyDescent="0.35">
      <c r="B48" s="5"/>
      <c r="C48" s="6"/>
      <c r="F48" s="7"/>
      <c r="G48" s="7"/>
      <c r="J48" s="8"/>
      <c r="K48" s="40" t="e">
        <f ca="1">OFFSET(SIOPI_PADRAO!$E$4,MATCH(E48,Tabela14[Documento],0)-1,0)</f>
        <v>#N/A</v>
      </c>
    </row>
    <row r="49" spans="2:11" x14ac:dyDescent="0.35">
      <c r="B49" s="5"/>
      <c r="C49" s="6"/>
      <c r="F49" s="7"/>
      <c r="J49" s="8"/>
      <c r="K49" s="40" t="e">
        <f ca="1">OFFSET(SIOPI_PADRAO!$E$4,MATCH(E49,Tabela14[Documento],0)-1,0)</f>
        <v>#N/A</v>
      </c>
    </row>
    <row r="50" spans="2:11" x14ac:dyDescent="0.35">
      <c r="B50" s="5"/>
      <c r="C50" s="6"/>
      <c r="F50" s="7"/>
      <c r="J50" s="8"/>
      <c r="K50" s="40" t="e">
        <f ca="1">OFFSET(SIOPI_PADRAO!$E$4,MATCH(E50,Tabela14[Documento],0)-1,0)</f>
        <v>#N/A</v>
      </c>
    </row>
    <row r="51" spans="2:11" x14ac:dyDescent="0.35">
      <c r="B51" s="5"/>
      <c r="C51" s="6"/>
      <c r="F51" s="7"/>
      <c r="J51" s="8"/>
      <c r="K51" s="40" t="e">
        <f ca="1">OFFSET(SIOPI_PADRAO!$E$4,MATCH(E51,Tabela14[Documento],0)-1,0)</f>
        <v>#N/A</v>
      </c>
    </row>
    <row r="52" spans="2:11" x14ac:dyDescent="0.35">
      <c r="B52" s="5"/>
      <c r="C52" s="6"/>
      <c r="F52" s="7"/>
      <c r="G52" s="7"/>
      <c r="J52" s="8"/>
      <c r="K52" s="40" t="e">
        <f ca="1">OFFSET(SIOPI_PADRAO!$E$4,MATCH(E52,Tabela14[Documento],0)-1,0)</f>
        <v>#N/A</v>
      </c>
    </row>
    <row r="53" spans="2:11" x14ac:dyDescent="0.35">
      <c r="B53" s="5"/>
      <c r="C53" s="6"/>
      <c r="F53" s="7"/>
      <c r="J53" s="8"/>
      <c r="K53" s="40" t="e">
        <f ca="1">OFFSET(SIOPI_PADRAO!$E$4,MATCH(E53,Tabela14[Documento],0)-1,0)</f>
        <v>#N/A</v>
      </c>
    </row>
    <row r="54" spans="2:11" x14ac:dyDescent="0.35">
      <c r="B54" s="5"/>
      <c r="C54" s="6"/>
      <c r="F54" s="7"/>
      <c r="J54" s="8"/>
      <c r="K54" s="40" t="e">
        <f ca="1">OFFSET(SIOPI_PADRAO!$E$4,MATCH(E54,Tabela14[Documento],0)-1,0)</f>
        <v>#N/A</v>
      </c>
    </row>
    <row r="55" spans="2:11" x14ac:dyDescent="0.35">
      <c r="B55" s="5"/>
      <c r="C55" s="6"/>
      <c r="F55" s="7"/>
      <c r="G55" s="7"/>
      <c r="J55" s="8"/>
      <c r="K55" s="40" t="e">
        <f ca="1">OFFSET(SIOPI_PADRAO!$E$4,MATCH(E55,Tabela14[Documento],0)-1,0)</f>
        <v>#N/A</v>
      </c>
    </row>
    <row r="56" spans="2:11" x14ac:dyDescent="0.35">
      <c r="B56" s="5"/>
      <c r="C56" s="6"/>
      <c r="F56" s="7"/>
      <c r="G56" s="7"/>
      <c r="J56" s="8"/>
      <c r="K56" s="40" t="e">
        <f ca="1">OFFSET(SIOPI_PADRAO!$E$4,MATCH(E56,Tabela14[Documento],0)-1,0)</f>
        <v>#N/A</v>
      </c>
    </row>
    <row r="57" spans="2:11" x14ac:dyDescent="0.35">
      <c r="B57" s="5"/>
      <c r="C57" s="6"/>
      <c r="F57" s="7"/>
      <c r="J57" s="8"/>
      <c r="K57" s="40" t="e">
        <f ca="1">OFFSET(SIOPI_PADRAO!$E$4,MATCH(E57,Tabela14[Documento],0)-1,0)</f>
        <v>#N/A</v>
      </c>
    </row>
    <row r="58" spans="2:11" x14ac:dyDescent="0.35">
      <c r="B58" s="5"/>
      <c r="C58" s="6"/>
      <c r="F58" s="7"/>
      <c r="J58" s="8"/>
      <c r="K58" s="40" t="e">
        <f ca="1">OFFSET(SIOPI_PADRAO!$E$4,MATCH(E58,Tabela14[Documento],0)-1,0)</f>
        <v>#N/A</v>
      </c>
    </row>
    <row r="59" spans="2:11" x14ac:dyDescent="0.35">
      <c r="B59" s="5"/>
      <c r="C59" s="6"/>
      <c r="F59" s="7"/>
      <c r="G59" s="7"/>
      <c r="J59" s="8"/>
      <c r="K59" s="40" t="e">
        <f ca="1">OFFSET(SIOPI_PADRAO!$E$4,MATCH(E59,Tabela14[Documento],0)-1,0)</f>
        <v>#N/A</v>
      </c>
    </row>
    <row r="60" spans="2:11" x14ac:dyDescent="0.35">
      <c r="B60" s="5"/>
      <c r="C60" s="6"/>
      <c r="F60" s="7"/>
      <c r="J60" s="8"/>
      <c r="K60" s="40" t="e">
        <f ca="1">OFFSET(SIOPI_PADRAO!$E$4,MATCH(E60,Tabela14[Documento],0)-1,0)</f>
        <v>#N/A</v>
      </c>
    </row>
    <row r="61" spans="2:11" x14ac:dyDescent="0.35">
      <c r="B61" s="5"/>
      <c r="C61" s="6"/>
      <c r="F61" s="7"/>
      <c r="J61" s="8"/>
      <c r="K61" s="40" t="e">
        <f ca="1">OFFSET(SIOPI_PADRAO!$E$4,MATCH(E61,Tabela14[Documento],0)-1,0)</f>
        <v>#N/A</v>
      </c>
    </row>
    <row r="62" spans="2:11" x14ac:dyDescent="0.35">
      <c r="B62" s="5"/>
      <c r="C62" s="6"/>
      <c r="F62" s="7"/>
      <c r="J62" s="8"/>
      <c r="K62" s="40" t="e">
        <f ca="1">OFFSET(SIOPI_PADRAO!$E$4,MATCH(E62,Tabela14[Documento],0)-1,0)</f>
        <v>#N/A</v>
      </c>
    </row>
    <row r="63" spans="2:11" x14ac:dyDescent="0.35">
      <c r="B63" s="5"/>
      <c r="C63" s="6"/>
      <c r="F63" s="7"/>
      <c r="J63" s="8"/>
      <c r="K63" s="40" t="e">
        <f ca="1">OFFSET(SIOPI_PADRAO!$E$4,MATCH(E63,Tabela14[Documento],0)-1,0)</f>
        <v>#N/A</v>
      </c>
    </row>
    <row r="64" spans="2:11" x14ac:dyDescent="0.35">
      <c r="B64" s="5"/>
      <c r="C64" s="6"/>
      <c r="F64" s="7"/>
      <c r="G64" s="7"/>
      <c r="J64" s="8"/>
      <c r="K64" s="40" t="e">
        <f ca="1">OFFSET(SIOPI_PADRAO!$E$4,MATCH(E64,Tabela14[Documento],0)-1,0)</f>
        <v>#N/A</v>
      </c>
    </row>
    <row r="65" spans="2:11" x14ac:dyDescent="0.35">
      <c r="B65" s="5"/>
      <c r="C65" s="6"/>
      <c r="F65" s="7"/>
      <c r="J65" s="8"/>
      <c r="K65" s="40" t="e">
        <f ca="1">OFFSET(SIOPI_PADRAO!$E$4,MATCH(E65,Tabela14[Documento],0)-1,0)</f>
        <v>#N/A</v>
      </c>
    </row>
    <row r="66" spans="2:11" x14ac:dyDescent="0.35">
      <c r="B66" s="5"/>
      <c r="C66" s="6"/>
      <c r="F66" s="7"/>
      <c r="J66" s="8"/>
      <c r="K66" s="40" t="e">
        <f ca="1">OFFSET(SIOPI_PADRAO!$E$4,MATCH(E66,Tabela14[Documento],0)-1,0)</f>
        <v>#N/A</v>
      </c>
    </row>
    <row r="67" spans="2:11" x14ac:dyDescent="0.35">
      <c r="B67" s="5"/>
      <c r="C67" s="6"/>
      <c r="F67" s="7"/>
      <c r="J67" s="8"/>
      <c r="K67" s="40" t="e">
        <f ca="1">OFFSET(SIOPI_PADRAO!$E$4,MATCH(E67,Tabela14[Documento],0)-1,0)</f>
        <v>#N/A</v>
      </c>
    </row>
    <row r="68" spans="2:11" x14ac:dyDescent="0.35">
      <c r="B68" s="5"/>
      <c r="C68" s="6"/>
      <c r="F68" s="7"/>
      <c r="J68" s="8"/>
      <c r="K68" s="40" t="e">
        <f ca="1">OFFSET(SIOPI_PADRAO!$E$4,MATCH(E68,Tabela14[Documento],0)-1,0)</f>
        <v>#N/A</v>
      </c>
    </row>
    <row r="69" spans="2:11" x14ac:dyDescent="0.35">
      <c r="B69" s="5"/>
      <c r="C69" s="6"/>
      <c r="F69" s="7"/>
      <c r="J69" s="8"/>
      <c r="K69" s="40" t="e">
        <f ca="1">OFFSET(SIOPI_PADRAO!$E$4,MATCH(E69,Tabela14[Documento],0)-1,0)</f>
        <v>#N/A</v>
      </c>
    </row>
    <row r="70" spans="2:11" x14ac:dyDescent="0.35">
      <c r="B70" s="5"/>
      <c r="C70" s="6"/>
      <c r="F70" s="7"/>
      <c r="J70" s="8"/>
      <c r="K70" s="40" t="e">
        <f ca="1">OFFSET(SIOPI_PADRAO!$E$4,MATCH(E70,Tabela14[Documento],0)-1,0)</f>
        <v>#N/A</v>
      </c>
    </row>
    <row r="71" spans="2:11" x14ac:dyDescent="0.35">
      <c r="B71" s="5"/>
      <c r="C71" s="6"/>
      <c r="F71" s="7"/>
      <c r="J71" s="8"/>
      <c r="K71" s="40" t="e">
        <f ca="1">OFFSET(SIOPI_PADRAO!$E$4,MATCH(E71,Tabela14[Documento],0)-1,0)</f>
        <v>#N/A</v>
      </c>
    </row>
    <row r="72" spans="2:11" x14ac:dyDescent="0.35">
      <c r="B72" s="5"/>
      <c r="C72" s="6"/>
      <c r="F72" s="7"/>
      <c r="G72" s="7"/>
      <c r="J72" s="8"/>
      <c r="K72" s="40" t="e">
        <f ca="1">OFFSET(SIOPI_PADRAO!$E$4,MATCH(E72,Tabela14[Documento],0)-1,0)</f>
        <v>#N/A</v>
      </c>
    </row>
    <row r="73" spans="2:11" x14ac:dyDescent="0.35">
      <c r="B73" s="5"/>
      <c r="C73" s="6"/>
      <c r="F73" s="7"/>
      <c r="G73" s="7"/>
      <c r="J73" s="8"/>
      <c r="K73" s="40" t="e">
        <f ca="1">OFFSET(SIOPI_PADRAO!$E$4,MATCH(E73,Tabela14[Documento],0)-1,0)</f>
        <v>#N/A</v>
      </c>
    </row>
    <row r="74" spans="2:11" x14ac:dyDescent="0.35">
      <c r="B74" s="5"/>
      <c r="C74" s="6"/>
      <c r="F74" s="7"/>
      <c r="J74" s="8"/>
      <c r="K74" s="40" t="e">
        <f ca="1">OFFSET(SIOPI_PADRAO!$E$4,MATCH(E74,Tabela14[Documento],0)-1,0)</f>
        <v>#N/A</v>
      </c>
    </row>
    <row r="75" spans="2:11" x14ac:dyDescent="0.35">
      <c r="B75" s="5"/>
      <c r="C75" s="6"/>
      <c r="F75" s="7"/>
      <c r="J75" s="8"/>
      <c r="K75" s="40" t="e">
        <f ca="1">OFFSET(SIOPI_PADRAO!$E$4,MATCH(E75,Tabela14[Documento],0)-1,0)</f>
        <v>#N/A</v>
      </c>
    </row>
    <row r="76" spans="2:11" x14ac:dyDescent="0.35">
      <c r="B76" s="5"/>
      <c r="J76" s="8"/>
      <c r="K76" s="40" t="e">
        <f ca="1">OFFSET(SIOPI_PADRAO!$E$4,MATCH(E76,Tabela14[Documento],0)-1,0)</f>
        <v>#N/A</v>
      </c>
    </row>
    <row r="77" spans="2:11" x14ac:dyDescent="0.35">
      <c r="B77" s="5"/>
      <c r="J77" s="8"/>
      <c r="K77" s="40" t="e">
        <f ca="1">OFFSET(SIOPI_PADRAO!$E$4,MATCH(E77,Tabela14[Documento],0)-1,0)</f>
        <v>#N/A</v>
      </c>
    </row>
    <row r="78" spans="2:11" x14ac:dyDescent="0.35">
      <c r="B78" s="5"/>
      <c r="J78" s="8"/>
      <c r="K78" s="40" t="e">
        <f ca="1">OFFSET(SIOPI_PADRAO!$E$4,MATCH(E78,Tabela14[Documento],0)-1,0)</f>
        <v>#N/A</v>
      </c>
    </row>
    <row r="79" spans="2:11" x14ac:dyDescent="0.35">
      <c r="B79" s="5"/>
      <c r="J79" s="8"/>
      <c r="K79" s="40" t="e">
        <f ca="1">OFFSET(SIOPI_PADRAO!$E$4,MATCH(E79,Tabela14[Documento],0)-1,0)</f>
        <v>#N/A</v>
      </c>
    </row>
    <row r="80" spans="2:11" x14ac:dyDescent="0.35">
      <c r="B80" s="5"/>
      <c r="J80" s="8"/>
      <c r="K80" s="40" t="e">
        <f ca="1">OFFSET(SIOPI_PADRAO!$E$4,MATCH(E80,Tabela14[Documento],0)-1,0)</f>
        <v>#N/A</v>
      </c>
    </row>
    <row r="81" spans="2:11" x14ac:dyDescent="0.35">
      <c r="B81" s="5"/>
      <c r="J81" s="8"/>
      <c r="K81" s="40" t="e">
        <f ca="1">OFFSET(SIOPI_PADRAO!$E$4,MATCH(E81,Tabela14[Documento],0)-1,0)</f>
        <v>#N/A</v>
      </c>
    </row>
    <row r="82" spans="2:11" x14ac:dyDescent="0.35">
      <c r="B82" s="5"/>
      <c r="J82" s="8"/>
      <c r="K82" s="40" t="e">
        <f ca="1">OFFSET(SIOPI_PADRAO!$E$4,MATCH(E82,Tabela14[Documento],0)-1,0)</f>
        <v>#N/A</v>
      </c>
    </row>
    <row r="83" spans="2:11" x14ac:dyDescent="0.35">
      <c r="B83" s="5"/>
      <c r="J83" s="8"/>
      <c r="K83" s="40" t="e">
        <f ca="1">OFFSET(SIOPI_PADRAO!$E$4,MATCH(E83,Tabela14[Documento],0)-1,0)</f>
        <v>#N/A</v>
      </c>
    </row>
    <row r="84" spans="2:11" x14ac:dyDescent="0.35">
      <c r="B84" s="5"/>
      <c r="J84" s="8"/>
      <c r="K84" s="40" t="e">
        <f ca="1">OFFSET(SIOPI_PADRAO!$E$4,MATCH(E84,Tabela14[Documento],0)-1,0)</f>
        <v>#N/A</v>
      </c>
    </row>
    <row r="85" spans="2:11" x14ac:dyDescent="0.35">
      <c r="B85" s="5"/>
      <c r="J85" s="8"/>
      <c r="K85" s="40" t="e">
        <f ca="1">OFFSET(SIOPI_PADRAO!$E$4,MATCH(E85,Tabela14[Documento],0)-1,0)</f>
        <v>#N/A</v>
      </c>
    </row>
    <row r="86" spans="2:11" x14ac:dyDescent="0.35">
      <c r="B86" s="5"/>
      <c r="J86" s="8"/>
      <c r="K86" s="40" t="e">
        <f ca="1">OFFSET(SIOPI_PADRAO!$E$4,MATCH(E86,Tabela14[Documento],0)-1,0)</f>
        <v>#N/A</v>
      </c>
    </row>
    <row r="87" spans="2:11" x14ac:dyDescent="0.35">
      <c r="B87" s="5"/>
      <c r="J87" s="8"/>
      <c r="K87" s="40" t="e">
        <f ca="1">OFFSET(SIOPI_PADRAO!$E$4,MATCH(E87,Tabela14[Documento],0)-1,0)</f>
        <v>#N/A</v>
      </c>
    </row>
    <row r="88" spans="2:11" x14ac:dyDescent="0.35">
      <c r="B88" s="5"/>
      <c r="J88" s="8"/>
      <c r="K88" s="40" t="e">
        <f ca="1">OFFSET(SIOPI_PADRAO!$E$4,MATCH(E88,Tabela14[Documento],0)-1,0)</f>
        <v>#N/A</v>
      </c>
    </row>
    <row r="89" spans="2:11" x14ac:dyDescent="0.35">
      <c r="B89" s="5"/>
      <c r="J89" s="8"/>
      <c r="K89" s="40" t="e">
        <f ca="1">OFFSET(SIOPI_PADRAO!$E$4,MATCH(E89,Tabela14[Documento],0)-1,0)</f>
        <v>#N/A</v>
      </c>
    </row>
    <row r="90" spans="2:11" x14ac:dyDescent="0.35">
      <c r="B90" s="5"/>
      <c r="J90" s="8"/>
      <c r="K90" s="40" t="e">
        <f ca="1">OFFSET(SIOPI_PADRAO!$E$4,MATCH(E90,Tabela14[Documento],0)-1,0)</f>
        <v>#N/A</v>
      </c>
    </row>
    <row r="91" spans="2:11" x14ac:dyDescent="0.35">
      <c r="B91" s="5"/>
      <c r="J91" s="8"/>
      <c r="K91" s="40" t="e">
        <f ca="1">OFFSET(SIOPI_PADRAO!$E$4,MATCH(E91,Tabela14[Documento],0)-1,0)</f>
        <v>#N/A</v>
      </c>
    </row>
    <row r="92" spans="2:11" x14ac:dyDescent="0.35">
      <c r="B92" s="5"/>
      <c r="J92" s="8"/>
      <c r="K92" s="40" t="e">
        <f ca="1">OFFSET(SIOPI_PADRAO!$E$4,MATCH(E92,Tabela14[Documento],0)-1,0)</f>
        <v>#N/A</v>
      </c>
    </row>
    <row r="93" spans="2:11" x14ac:dyDescent="0.35">
      <c r="B93" s="5"/>
      <c r="J93" s="8"/>
      <c r="K93" s="40" t="e">
        <f ca="1">OFFSET(SIOPI_PADRAO!$E$4,MATCH(E93,Tabela14[Documento],0)-1,0)</f>
        <v>#N/A</v>
      </c>
    </row>
    <row r="94" spans="2:11" x14ac:dyDescent="0.35">
      <c r="B94" s="5"/>
      <c r="J94" s="8"/>
      <c r="K94" s="40" t="e">
        <f ca="1">OFFSET(SIOPI_PADRAO!$E$4,MATCH(E94,Tabela14[Documento],0)-1,0)</f>
        <v>#N/A</v>
      </c>
    </row>
    <row r="95" spans="2:11" x14ac:dyDescent="0.35">
      <c r="B95" s="5"/>
      <c r="J95" s="8"/>
      <c r="K95" s="40" t="e">
        <f ca="1">OFFSET(SIOPI_PADRAO!$E$4,MATCH(E95,Tabela14[Documento],0)-1,0)</f>
        <v>#N/A</v>
      </c>
    </row>
    <row r="96" spans="2:11" x14ac:dyDescent="0.35">
      <c r="B96" s="5"/>
      <c r="J96" s="8"/>
      <c r="K96" s="40" t="e">
        <f ca="1">OFFSET(SIOPI_PADRAO!$E$4,MATCH(E96,Tabela14[Documento],0)-1,0)</f>
        <v>#N/A</v>
      </c>
    </row>
    <row r="97" spans="2:11" x14ac:dyDescent="0.35">
      <c r="B97" s="5"/>
      <c r="J97" s="8"/>
      <c r="K97" s="40" t="e">
        <f ca="1">OFFSET(SIOPI_PADRAO!$E$4,MATCH(E97,Tabela14[Documento],0)-1,0)</f>
        <v>#N/A</v>
      </c>
    </row>
    <row r="98" spans="2:11" x14ac:dyDescent="0.35">
      <c r="B98" s="5"/>
      <c r="J98" s="8"/>
      <c r="K98" s="40" t="e">
        <f ca="1">OFFSET(SIOPI_PADRAO!$E$4,MATCH(E98,Tabela14[Documento],0)-1,0)</f>
        <v>#N/A</v>
      </c>
    </row>
    <row r="99" spans="2:11" x14ac:dyDescent="0.35">
      <c r="B99" s="5"/>
      <c r="J99" s="8"/>
      <c r="K99" s="40" t="e">
        <f ca="1">OFFSET(SIOPI_PADRAO!$E$4,MATCH(E99,Tabela14[Documento],0)-1,0)</f>
        <v>#N/A</v>
      </c>
    </row>
    <row r="100" spans="2:11" x14ac:dyDescent="0.35">
      <c r="B100" s="5"/>
      <c r="J100" s="8"/>
      <c r="K100" s="40" t="e">
        <f ca="1">OFFSET(SIOPI_PADRAO!$E$4,MATCH(E100,Tabela14[Documento],0)-1,0)</f>
        <v>#N/A</v>
      </c>
    </row>
    <row r="101" spans="2:11" x14ac:dyDescent="0.35">
      <c r="B101" s="5"/>
      <c r="J101" s="8"/>
      <c r="K101" s="40" t="e">
        <f ca="1">OFFSET(SIOPI_PADRAO!$E$4,MATCH(E101,Tabela14[Documento],0)-1,0)</f>
        <v>#N/A</v>
      </c>
    </row>
    <row r="102" spans="2:11" x14ac:dyDescent="0.35">
      <c r="B102" s="5"/>
      <c r="J102" s="8"/>
      <c r="K102" s="40" t="e">
        <f ca="1">OFFSET(SIOPI_PADRAO!$E$4,MATCH(E102,Tabela14[Documento],0)-1,0)</f>
        <v>#N/A</v>
      </c>
    </row>
    <row r="103" spans="2:11" x14ac:dyDescent="0.35">
      <c r="B103" s="5"/>
      <c r="J103" s="8"/>
      <c r="K103" s="40" t="e">
        <f ca="1">OFFSET(SIOPI_PADRAO!$E$4,MATCH(E103,Tabela14[Documento],0)-1,0)</f>
        <v>#N/A</v>
      </c>
    </row>
    <row r="104" spans="2:11" x14ac:dyDescent="0.35">
      <c r="B104" s="5"/>
      <c r="J104" s="8"/>
      <c r="K104" s="40" t="e">
        <f ca="1">OFFSET(SIOPI_PADRAO!$E$4,MATCH(E104,Tabela14[Documento],0)-1,0)</f>
        <v>#N/A</v>
      </c>
    </row>
    <row r="105" spans="2:11" x14ac:dyDescent="0.35">
      <c r="B105" s="5"/>
      <c r="J105" s="8"/>
      <c r="K105" s="40" t="e">
        <f ca="1">OFFSET(SIOPI_PADRAO!$E$4,MATCH(E105,Tabela14[Documento],0)-1,0)</f>
        <v>#N/A</v>
      </c>
    </row>
    <row r="106" spans="2:11" x14ac:dyDescent="0.35">
      <c r="B106" s="5"/>
      <c r="J106" s="8"/>
      <c r="K106" s="40" t="e">
        <f ca="1">OFFSET(SIOPI_PADRAO!$E$4,MATCH(E106,Tabela14[Documento],0)-1,0)</f>
        <v>#N/A</v>
      </c>
    </row>
    <row r="107" spans="2:11" x14ac:dyDescent="0.35">
      <c r="B107" s="5"/>
      <c r="J107" s="8"/>
      <c r="K107" s="40" t="e">
        <f ca="1">OFFSET(SIOPI_PADRAO!$E$4,MATCH(E107,Tabela14[Documento],0)-1,0)</f>
        <v>#N/A</v>
      </c>
    </row>
    <row r="108" spans="2:11" x14ac:dyDescent="0.35">
      <c r="B108" s="5"/>
      <c r="J108" s="8"/>
      <c r="K108" s="40" t="e">
        <f ca="1">OFFSET(SIOPI_PADRAO!$E$4,MATCH(E108,Tabela14[Documento],0)-1,0)</f>
        <v>#N/A</v>
      </c>
    </row>
    <row r="109" spans="2:11" x14ac:dyDescent="0.35">
      <c r="B109" s="5"/>
      <c r="J109" s="8"/>
      <c r="K109" s="40" t="e">
        <f ca="1">OFFSET(SIOPI_PADRAO!$E$4,MATCH(E109,Tabela14[Documento],0)-1,0)</f>
        <v>#N/A</v>
      </c>
    </row>
    <row r="110" spans="2:11" x14ac:dyDescent="0.35">
      <c r="B110" s="5"/>
      <c r="J110" s="8"/>
      <c r="K110" s="40" t="e">
        <f ca="1">OFFSET(SIOPI_PADRAO!$E$4,MATCH(E110,Tabela14[Documento],0)-1,0)</f>
        <v>#N/A</v>
      </c>
    </row>
    <row r="111" spans="2:11" x14ac:dyDescent="0.35">
      <c r="B111" s="5"/>
      <c r="J111" s="8"/>
      <c r="K111" s="40" t="e">
        <f ca="1">OFFSET(SIOPI_PADRAO!$E$4,MATCH(E111,Tabela14[Documento],0)-1,0)</f>
        <v>#N/A</v>
      </c>
    </row>
    <row r="112" spans="2:11" x14ac:dyDescent="0.35">
      <c r="B112" s="5"/>
      <c r="J112" s="8"/>
      <c r="K112" s="40" t="e">
        <f ca="1">OFFSET(SIOPI_PADRAO!$E$4,MATCH(E112,Tabela14[Documento],0)-1,0)</f>
        <v>#N/A</v>
      </c>
    </row>
    <row r="113" spans="2:11" x14ac:dyDescent="0.35">
      <c r="B113" s="5"/>
      <c r="J113" s="8"/>
      <c r="K113" s="40" t="e">
        <f ca="1">OFFSET(SIOPI_PADRAO!$E$4,MATCH(E113,Tabela14[Documento],0)-1,0)</f>
        <v>#N/A</v>
      </c>
    </row>
    <row r="114" spans="2:11" x14ac:dyDescent="0.35">
      <c r="B114" s="5"/>
      <c r="J114" s="8"/>
      <c r="K114" s="40" t="e">
        <f ca="1">OFFSET(SIOPI_PADRAO!$E$4,MATCH(E114,Tabela14[Documento],0)-1,0)</f>
        <v>#N/A</v>
      </c>
    </row>
    <row r="115" spans="2:11" x14ac:dyDescent="0.35">
      <c r="B115" s="5"/>
      <c r="J115" s="8"/>
      <c r="K115" s="40" t="e">
        <f ca="1">OFFSET(SIOPI_PADRAO!$E$4,MATCH(E115,Tabela14[Documento],0)-1,0)</f>
        <v>#N/A</v>
      </c>
    </row>
    <row r="116" spans="2:11" x14ac:dyDescent="0.35">
      <c r="B116" s="5"/>
      <c r="J116" s="8"/>
      <c r="K116" s="40" t="e">
        <f ca="1">OFFSET(SIOPI_PADRAO!$E$4,MATCH(E116,Tabela14[Documento],0)-1,0)</f>
        <v>#N/A</v>
      </c>
    </row>
    <row r="117" spans="2:11" x14ac:dyDescent="0.35">
      <c r="B117" s="5"/>
      <c r="J117" s="8"/>
      <c r="K117" s="40" t="e">
        <f ca="1">OFFSET(SIOPI_PADRAO!$E$4,MATCH(E117,Tabela14[Documento],0)-1,0)</f>
        <v>#N/A</v>
      </c>
    </row>
    <row r="118" spans="2:11" x14ac:dyDescent="0.35">
      <c r="B118" s="5"/>
      <c r="J118" s="8"/>
      <c r="K118" s="40" t="e">
        <f ca="1">OFFSET(SIOPI_PADRAO!$E$4,MATCH(E118,Tabela14[Documento],0)-1,0)</f>
        <v>#N/A</v>
      </c>
    </row>
    <row r="119" spans="2:11" x14ac:dyDescent="0.35">
      <c r="B119" s="5"/>
      <c r="J119" s="8"/>
      <c r="K119" s="40" t="e">
        <f ca="1">OFFSET(SIOPI_PADRAO!$E$4,MATCH(E119,Tabela14[Documento],0)-1,0)</f>
        <v>#N/A</v>
      </c>
    </row>
    <row r="120" spans="2:11" x14ac:dyDescent="0.35">
      <c r="B120" s="5"/>
      <c r="J120" s="8"/>
      <c r="K120" s="40" t="e">
        <f ca="1">OFFSET(SIOPI_PADRAO!$E$4,MATCH(E120,Tabela14[Documento],0)-1,0)</f>
        <v>#N/A</v>
      </c>
    </row>
    <row r="121" spans="2:11" x14ac:dyDescent="0.35">
      <c r="B121" s="5"/>
      <c r="J121" s="8"/>
      <c r="K121" s="40" t="e">
        <f ca="1">OFFSET(SIOPI_PADRAO!$E$4,MATCH(E121,Tabela14[Documento],0)-1,0)</f>
        <v>#N/A</v>
      </c>
    </row>
    <row r="122" spans="2:11" x14ac:dyDescent="0.35">
      <c r="B122" s="5"/>
      <c r="J122" s="8"/>
      <c r="K122" s="40" t="e">
        <f ca="1">OFFSET(SIOPI_PADRAO!$E$4,MATCH(E122,Tabela14[Documento],0)-1,0)</f>
        <v>#N/A</v>
      </c>
    </row>
    <row r="123" spans="2:11" x14ac:dyDescent="0.35">
      <c r="B123" s="5"/>
      <c r="J123" s="8"/>
      <c r="K123" s="40" t="e">
        <f ca="1">OFFSET(SIOPI_PADRAO!$E$4,MATCH(E123,Tabela14[Documento],0)-1,0)</f>
        <v>#N/A</v>
      </c>
    </row>
    <row r="124" spans="2:11" x14ac:dyDescent="0.35">
      <c r="B124" s="5"/>
      <c r="J124" s="8"/>
      <c r="K124" s="40" t="e">
        <f ca="1">OFFSET(SIOPI_PADRAO!$E$4,MATCH(E124,Tabela14[Documento],0)-1,0)</f>
        <v>#N/A</v>
      </c>
    </row>
    <row r="125" spans="2:11" x14ac:dyDescent="0.35">
      <c r="B125" s="5"/>
      <c r="J125" s="8"/>
      <c r="K125" s="40" t="e">
        <f ca="1">OFFSET(SIOPI_PADRAO!$E$4,MATCH(E125,Tabela14[Documento],0)-1,0)</f>
        <v>#N/A</v>
      </c>
    </row>
    <row r="126" spans="2:11" x14ac:dyDescent="0.35">
      <c r="B126" s="5"/>
      <c r="J126" s="8"/>
      <c r="K126" s="40" t="e">
        <f ca="1">OFFSET(SIOPI_PADRAO!$E$4,MATCH(E126,Tabela14[Documento],0)-1,0)</f>
        <v>#N/A</v>
      </c>
    </row>
    <row r="127" spans="2:11" x14ac:dyDescent="0.35">
      <c r="B127" s="5"/>
      <c r="J127" s="8"/>
      <c r="K127" s="40" t="e">
        <f ca="1">OFFSET(SIOPI_PADRAO!$E$4,MATCH(E127,Tabela14[Documento],0)-1,0)</f>
        <v>#N/A</v>
      </c>
    </row>
    <row r="128" spans="2:11" x14ac:dyDescent="0.35">
      <c r="B128" s="5"/>
      <c r="J128" s="8"/>
      <c r="K128" s="40" t="e">
        <f ca="1">OFFSET(SIOPI_PADRAO!$E$4,MATCH(E128,Tabela14[Documento],0)-1,0)</f>
        <v>#N/A</v>
      </c>
    </row>
    <row r="129" spans="2:11" x14ac:dyDescent="0.35">
      <c r="B129" s="5"/>
      <c r="J129" s="8"/>
      <c r="K129" s="40" t="e">
        <f ca="1">OFFSET(SIOPI_PADRAO!$E$4,MATCH(E129,Tabela14[Documento],0)-1,0)</f>
        <v>#N/A</v>
      </c>
    </row>
    <row r="130" spans="2:11" x14ac:dyDescent="0.35">
      <c r="B130" s="5"/>
      <c r="J130" s="8"/>
      <c r="K130" s="40" t="e">
        <f ca="1">OFFSET(SIOPI_PADRAO!$E$4,MATCH(E130,Tabela14[Documento],0)-1,0)</f>
        <v>#N/A</v>
      </c>
    </row>
    <row r="131" spans="2:11" x14ac:dyDescent="0.35">
      <c r="B131" s="5"/>
      <c r="J131" s="8"/>
      <c r="K131" s="40" t="e">
        <f ca="1">OFFSET(SIOPI_PADRAO!$E$4,MATCH(E131,Tabela14[Documento],0)-1,0)</f>
        <v>#N/A</v>
      </c>
    </row>
    <row r="132" spans="2:11" x14ac:dyDescent="0.35">
      <c r="B132" s="5"/>
      <c r="J132" s="8"/>
      <c r="K132" s="40" t="e">
        <f ca="1">OFFSET(SIOPI_PADRAO!$E$4,MATCH(E132,Tabela14[Documento],0)-1,0)</f>
        <v>#N/A</v>
      </c>
    </row>
    <row r="133" spans="2:11" x14ac:dyDescent="0.35">
      <c r="B133" s="5"/>
      <c r="J133" s="8"/>
      <c r="K133" s="40" t="e">
        <f ca="1">OFFSET(SIOPI_PADRAO!$E$4,MATCH(E133,Tabela14[Documento],0)-1,0)</f>
        <v>#N/A</v>
      </c>
    </row>
    <row r="134" spans="2:11" x14ac:dyDescent="0.35">
      <c r="B134" s="5"/>
      <c r="J134" s="8"/>
      <c r="K134" s="40" t="e">
        <f ca="1">OFFSET(SIOPI_PADRAO!$E$4,MATCH(E134,Tabela14[Documento],0)-1,0)</f>
        <v>#N/A</v>
      </c>
    </row>
    <row r="135" spans="2:11" x14ac:dyDescent="0.35">
      <c r="B135" s="5"/>
      <c r="J135" s="8"/>
      <c r="K135" s="40" t="e">
        <f ca="1">OFFSET(SIOPI_PADRAO!$E$4,MATCH(E135,Tabela14[Documento],0)-1,0)</f>
        <v>#N/A</v>
      </c>
    </row>
    <row r="136" spans="2:11" x14ac:dyDescent="0.35">
      <c r="B136" s="5"/>
      <c r="J136" s="8"/>
      <c r="K136" s="40" t="e">
        <f ca="1">OFFSET(SIOPI_PADRAO!$E$4,MATCH(E136,Tabela14[Documento],0)-1,0)</f>
        <v>#N/A</v>
      </c>
    </row>
    <row r="137" spans="2:11" x14ac:dyDescent="0.35">
      <c r="B137" s="5"/>
      <c r="J137" s="8"/>
      <c r="K137" s="40" t="e">
        <f ca="1">OFFSET(SIOPI_PADRAO!$E$4,MATCH(E137,Tabela14[Documento],0)-1,0)</f>
        <v>#N/A</v>
      </c>
    </row>
    <row r="138" spans="2:11" x14ac:dyDescent="0.35">
      <c r="B138" s="5"/>
      <c r="J138" s="8"/>
      <c r="K138" s="40" t="e">
        <f ca="1">OFFSET(SIOPI_PADRAO!$E$4,MATCH(E138,Tabela14[Documento],0)-1,0)</f>
        <v>#N/A</v>
      </c>
    </row>
    <row r="139" spans="2:11" x14ac:dyDescent="0.35">
      <c r="B139" s="5"/>
      <c r="J139" s="8"/>
      <c r="K139" s="40" t="e">
        <f ca="1">OFFSET(SIOPI_PADRAO!$E$4,MATCH(E139,Tabela14[Documento],0)-1,0)</f>
        <v>#N/A</v>
      </c>
    </row>
    <row r="140" spans="2:11" x14ac:dyDescent="0.35">
      <c r="B140" s="5"/>
      <c r="J140" s="8"/>
      <c r="K140" s="40" t="e">
        <f ca="1">OFFSET(SIOPI_PADRAO!$E$4,MATCH(E140,Tabela14[Documento],0)-1,0)</f>
        <v>#N/A</v>
      </c>
    </row>
    <row r="141" spans="2:11" x14ac:dyDescent="0.35">
      <c r="B141" s="5"/>
      <c r="J141" s="8"/>
      <c r="K141" s="40" t="e">
        <f ca="1">OFFSET(SIOPI_PADRAO!$E$4,MATCH(E141,Tabela14[Documento],0)-1,0)</f>
        <v>#N/A</v>
      </c>
    </row>
    <row r="142" spans="2:11" x14ac:dyDescent="0.35">
      <c r="B142" s="5"/>
      <c r="J142" s="8"/>
      <c r="K142" s="40" t="e">
        <f ca="1">OFFSET(SIOPI_PADRAO!$E$4,MATCH(E142,Tabela14[Documento],0)-1,0)</f>
        <v>#N/A</v>
      </c>
    </row>
    <row r="143" spans="2:11" x14ac:dyDescent="0.35">
      <c r="B143" s="5"/>
      <c r="J143" s="8"/>
      <c r="K143" s="40" t="e">
        <f ca="1">OFFSET(SIOPI_PADRAO!$E$4,MATCH(E143,Tabela14[Documento],0)-1,0)</f>
        <v>#N/A</v>
      </c>
    </row>
    <row r="144" spans="2:11" x14ac:dyDescent="0.35">
      <c r="B144" s="5"/>
      <c r="J144" s="8"/>
      <c r="K144" s="40" t="e">
        <f ca="1">OFFSET(SIOPI_PADRAO!$E$4,MATCH(E144,Tabela14[Documento],0)-1,0)</f>
        <v>#N/A</v>
      </c>
    </row>
    <row r="145" spans="2:11" x14ac:dyDescent="0.35">
      <c r="B145" s="5"/>
      <c r="J145" s="8"/>
      <c r="K145" s="40" t="e">
        <f ca="1">OFFSET(SIOPI_PADRAO!$E$4,MATCH(E145,Tabela14[Documento],0)-1,0)</f>
        <v>#N/A</v>
      </c>
    </row>
    <row r="146" spans="2:11" x14ac:dyDescent="0.35">
      <c r="B146" s="5"/>
      <c r="J146" s="8"/>
      <c r="K146" s="40" t="e">
        <f ca="1">OFFSET(SIOPI_PADRAO!$E$4,MATCH(E146,Tabela14[Documento],0)-1,0)</f>
        <v>#N/A</v>
      </c>
    </row>
    <row r="147" spans="2:11" x14ac:dyDescent="0.35">
      <c r="B147" s="5"/>
      <c r="J147" s="8"/>
      <c r="K147" s="40" t="e">
        <f ca="1">OFFSET(SIOPI_PADRAO!$E$4,MATCH(E147,Tabela14[Documento],0)-1,0)</f>
        <v>#N/A</v>
      </c>
    </row>
    <row r="148" spans="2:11" x14ac:dyDescent="0.35">
      <c r="B148" s="5"/>
      <c r="J148" s="8"/>
      <c r="K148" s="40" t="e">
        <f ca="1">OFFSET(SIOPI_PADRAO!$E$4,MATCH(E148,Tabela14[Documento],0)-1,0)</f>
        <v>#N/A</v>
      </c>
    </row>
    <row r="149" spans="2:11" x14ac:dyDescent="0.35">
      <c r="B149" s="5"/>
      <c r="J149" s="8"/>
      <c r="K149" s="40" t="e">
        <f ca="1">OFFSET(SIOPI_PADRAO!$E$4,MATCH(E149,Tabela14[Documento],0)-1,0)</f>
        <v>#N/A</v>
      </c>
    </row>
    <row r="150" spans="2:11" x14ac:dyDescent="0.35">
      <c r="B150" s="5"/>
      <c r="J150" s="8"/>
      <c r="K150" s="40" t="e">
        <f ca="1">OFFSET(SIOPI_PADRAO!$E$4,MATCH(E150,Tabela14[Documento],0)-1,0)</f>
        <v>#N/A</v>
      </c>
    </row>
    <row r="151" spans="2:11" x14ac:dyDescent="0.35">
      <c r="B151" s="5"/>
      <c r="J151" s="8"/>
      <c r="K151" s="40" t="e">
        <f ca="1">OFFSET(SIOPI_PADRAO!$E$4,MATCH(E151,Tabela14[Documento],0)-1,0)</f>
        <v>#N/A</v>
      </c>
    </row>
    <row r="152" spans="2:11" x14ac:dyDescent="0.35">
      <c r="B152" s="5"/>
      <c r="J152" s="8"/>
      <c r="K152" s="40" t="e">
        <f ca="1">OFFSET(SIOPI_PADRAO!$E$4,MATCH(E152,Tabela14[Documento],0)-1,0)</f>
        <v>#N/A</v>
      </c>
    </row>
    <row r="153" spans="2:11" x14ac:dyDescent="0.35">
      <c r="B153" s="5"/>
      <c r="J153" s="8"/>
      <c r="K153" s="40" t="e">
        <f ca="1">OFFSET(SIOPI_PADRAO!$E$4,MATCH(E153,Tabela14[Documento],0)-1,0)</f>
        <v>#N/A</v>
      </c>
    </row>
    <row r="154" spans="2:11" x14ac:dyDescent="0.35">
      <c r="B154" s="5"/>
      <c r="J154" s="8"/>
      <c r="K154" s="40" t="e">
        <f ca="1">OFFSET(SIOPI_PADRAO!$E$4,MATCH(E154,Tabela14[Documento],0)-1,0)</f>
        <v>#N/A</v>
      </c>
    </row>
    <row r="155" spans="2:11" x14ac:dyDescent="0.35">
      <c r="B155" s="5"/>
      <c r="J155" s="8"/>
      <c r="K155" s="40" t="e">
        <f ca="1">OFFSET(SIOPI_PADRAO!$E$4,MATCH(E155,Tabela14[Documento],0)-1,0)</f>
        <v>#N/A</v>
      </c>
    </row>
    <row r="156" spans="2:11" x14ac:dyDescent="0.35">
      <c r="B156" s="5"/>
      <c r="J156" s="8"/>
      <c r="K156" s="40" t="e">
        <f ca="1">OFFSET(SIOPI_PADRAO!$E$4,MATCH(E156,Tabela14[Documento],0)-1,0)</f>
        <v>#N/A</v>
      </c>
    </row>
    <row r="157" spans="2:11" x14ac:dyDescent="0.35">
      <c r="B157" s="5"/>
      <c r="J157" s="8"/>
      <c r="K157" s="40" t="e">
        <f ca="1">OFFSET(SIOPI_PADRAO!$E$4,MATCH(E157,Tabela14[Documento],0)-1,0)</f>
        <v>#N/A</v>
      </c>
    </row>
    <row r="158" spans="2:11" x14ac:dyDescent="0.35">
      <c r="B158" s="5"/>
      <c r="J158" s="8"/>
      <c r="K158" s="40" t="e">
        <f ca="1">OFFSET(SIOPI_PADRAO!$E$4,MATCH(E158,Tabela14[Documento],0)-1,0)</f>
        <v>#N/A</v>
      </c>
    </row>
    <row r="159" spans="2:11" x14ac:dyDescent="0.35">
      <c r="B159" s="5"/>
      <c r="J159" s="8"/>
      <c r="K159" s="40" t="e">
        <f ca="1">OFFSET(SIOPI_PADRAO!$E$4,MATCH(E159,Tabela14[Documento],0)-1,0)</f>
        <v>#N/A</v>
      </c>
    </row>
    <row r="160" spans="2:11" x14ac:dyDescent="0.35">
      <c r="B160" s="5"/>
      <c r="J160" s="8"/>
      <c r="K160" s="40" t="e">
        <f ca="1">OFFSET(SIOPI_PADRAO!$E$4,MATCH(E160,Tabela14[Documento],0)-1,0)</f>
        <v>#N/A</v>
      </c>
    </row>
    <row r="161" spans="2:11" x14ac:dyDescent="0.35">
      <c r="B161" s="5"/>
      <c r="J161" s="8"/>
      <c r="K161" s="40" t="e">
        <f ca="1">OFFSET(SIOPI_PADRAO!$E$4,MATCH(E161,Tabela14[Documento],0)-1,0)</f>
        <v>#N/A</v>
      </c>
    </row>
    <row r="162" spans="2:11" x14ac:dyDescent="0.35">
      <c r="B162" s="5"/>
      <c r="J162" s="8"/>
      <c r="K162" s="40" t="e">
        <f ca="1">OFFSET(SIOPI_PADRAO!$E$4,MATCH(E162,Tabela14[Documento],0)-1,0)</f>
        <v>#N/A</v>
      </c>
    </row>
    <row r="163" spans="2:11" x14ac:dyDescent="0.35">
      <c r="B163" s="5"/>
      <c r="J163" s="8"/>
      <c r="K163" s="40" t="e">
        <f ca="1">OFFSET(SIOPI_PADRAO!$E$4,MATCH(E163,Tabela14[Documento],0)-1,0)</f>
        <v>#N/A</v>
      </c>
    </row>
    <row r="164" spans="2:11" x14ac:dyDescent="0.35">
      <c r="B164" s="5"/>
      <c r="J164" s="8"/>
      <c r="K164" s="40" t="e">
        <f ca="1">OFFSET(SIOPI_PADRAO!$E$4,MATCH(E164,Tabela14[Documento],0)-1,0)</f>
        <v>#N/A</v>
      </c>
    </row>
    <row r="165" spans="2:11" x14ac:dyDescent="0.35">
      <c r="B165" s="5"/>
      <c r="J165" s="8"/>
      <c r="K165" s="40" t="e">
        <f ca="1">OFFSET(SIOPI_PADRAO!$E$4,MATCH(E165,Tabela14[Documento],0)-1,0)</f>
        <v>#N/A</v>
      </c>
    </row>
    <row r="166" spans="2:11" x14ac:dyDescent="0.35">
      <c r="B166" s="5"/>
      <c r="J166" s="8"/>
      <c r="K166" s="40" t="e">
        <f ca="1">OFFSET(SIOPI_PADRAO!$E$4,MATCH(E166,Tabela14[Documento],0)-1,0)</f>
        <v>#N/A</v>
      </c>
    </row>
    <row r="167" spans="2:11" x14ac:dyDescent="0.35">
      <c r="B167" s="5"/>
      <c r="J167" s="8"/>
      <c r="K167" s="40" t="e">
        <f ca="1">OFFSET(SIOPI_PADRAO!$E$4,MATCH(E167,Tabela14[Documento],0)-1,0)</f>
        <v>#N/A</v>
      </c>
    </row>
    <row r="168" spans="2:11" x14ac:dyDescent="0.35">
      <c r="B168" s="5"/>
      <c r="J168" s="8"/>
      <c r="K168" s="40" t="e">
        <f ca="1">OFFSET(SIOPI_PADRAO!$E$4,MATCH(E168,Tabela14[Documento],0)-1,0)</f>
        <v>#N/A</v>
      </c>
    </row>
    <row r="169" spans="2:11" x14ac:dyDescent="0.35">
      <c r="B169" s="5"/>
      <c r="J169" s="8"/>
      <c r="K169" s="40" t="e">
        <f ca="1">OFFSET(SIOPI_PADRAO!$E$4,MATCH(E169,Tabela14[Documento],0)-1,0)</f>
        <v>#N/A</v>
      </c>
    </row>
    <row r="170" spans="2:11" x14ac:dyDescent="0.35">
      <c r="B170" s="5"/>
      <c r="J170" s="8"/>
      <c r="K170" s="40" t="e">
        <f ca="1">OFFSET(SIOPI_PADRAO!$E$4,MATCH(E170,Tabela14[Documento],0)-1,0)</f>
        <v>#N/A</v>
      </c>
    </row>
    <row r="171" spans="2:11" x14ac:dyDescent="0.35">
      <c r="B171" s="5"/>
      <c r="J171" s="8"/>
      <c r="K171" s="40" t="e">
        <f ca="1">OFFSET(SIOPI_PADRAO!$E$4,MATCH(E171,Tabela14[Documento],0)-1,0)</f>
        <v>#N/A</v>
      </c>
    </row>
    <row r="172" spans="2:11" x14ac:dyDescent="0.35">
      <c r="B172" s="5"/>
      <c r="J172" s="8"/>
      <c r="K172" s="40" t="e">
        <f ca="1">OFFSET(SIOPI_PADRAO!$E$4,MATCH(E172,Tabela14[Documento],0)-1,0)</f>
        <v>#N/A</v>
      </c>
    </row>
    <row r="173" spans="2:11" x14ac:dyDescent="0.35">
      <c r="B173" s="5"/>
      <c r="J173" s="8"/>
      <c r="K173" s="40" t="e">
        <f ca="1">OFFSET(SIOPI_PADRAO!$E$4,MATCH(E173,Tabela14[Documento],0)-1,0)</f>
        <v>#N/A</v>
      </c>
    </row>
    <row r="174" spans="2:11" x14ac:dyDescent="0.35">
      <c r="B174" s="5"/>
      <c r="J174" s="8"/>
      <c r="K174" s="40" t="e">
        <f ca="1">OFFSET(SIOPI_PADRAO!$E$4,MATCH(E174,Tabela14[Documento],0)-1,0)</f>
        <v>#N/A</v>
      </c>
    </row>
    <row r="175" spans="2:11" x14ac:dyDescent="0.35">
      <c r="B175" s="5"/>
      <c r="J175" s="8"/>
      <c r="K175" s="40" t="e">
        <f ca="1">OFFSET(SIOPI_PADRAO!$E$4,MATCH(E175,Tabela14[Documento],0)-1,0)</f>
        <v>#N/A</v>
      </c>
    </row>
    <row r="176" spans="2:11" x14ac:dyDescent="0.35">
      <c r="B176" s="5"/>
      <c r="J176" s="8"/>
      <c r="K176" s="40" t="e">
        <f ca="1">OFFSET(SIOPI_PADRAO!$E$4,MATCH(E176,Tabela14[Documento],0)-1,0)</f>
        <v>#N/A</v>
      </c>
    </row>
    <row r="177" spans="2:11" x14ac:dyDescent="0.35">
      <c r="B177" s="5"/>
      <c r="J177" s="8"/>
      <c r="K177" s="40" t="e">
        <f ca="1">OFFSET(SIOPI_PADRAO!$E$4,MATCH(E177,Tabela14[Documento],0)-1,0)</f>
        <v>#N/A</v>
      </c>
    </row>
    <row r="178" spans="2:11" x14ac:dyDescent="0.35">
      <c r="B178" s="5"/>
      <c r="J178" s="8"/>
      <c r="K178" s="40" t="e">
        <f ca="1">OFFSET(SIOPI_PADRAO!$E$4,MATCH(E178,Tabela14[Documento],0)-1,0)</f>
        <v>#N/A</v>
      </c>
    </row>
    <row r="179" spans="2:11" x14ac:dyDescent="0.35">
      <c r="B179" s="5"/>
      <c r="J179" s="8"/>
      <c r="K179" s="40" t="e">
        <f ca="1">OFFSET(SIOPI_PADRAO!$E$4,MATCH(E179,Tabela14[Documento],0)-1,0)</f>
        <v>#N/A</v>
      </c>
    </row>
    <row r="180" spans="2:11" x14ac:dyDescent="0.35">
      <c r="B180" s="5"/>
      <c r="J180" s="8"/>
      <c r="K180" s="40" t="e">
        <f ca="1">OFFSET(SIOPI_PADRAO!$E$4,MATCH(E180,Tabela14[Documento],0)-1,0)</f>
        <v>#N/A</v>
      </c>
    </row>
    <row r="181" spans="2:11" x14ac:dyDescent="0.35">
      <c r="B181" s="5"/>
      <c r="J181" s="8"/>
      <c r="K181" s="40" t="e">
        <f ca="1">OFFSET(SIOPI_PADRAO!$E$4,MATCH(E181,Tabela14[Documento],0)-1,0)</f>
        <v>#N/A</v>
      </c>
    </row>
    <row r="182" spans="2:11" x14ac:dyDescent="0.35">
      <c r="B182" s="5"/>
      <c r="J182" s="8"/>
      <c r="K182" s="40" t="e">
        <f ca="1">OFFSET(SIOPI_PADRAO!$E$4,MATCH(E182,Tabela14[Documento],0)-1,0)</f>
        <v>#N/A</v>
      </c>
    </row>
    <row r="183" spans="2:11" x14ac:dyDescent="0.35">
      <c r="B183" s="5"/>
      <c r="J183" s="8"/>
      <c r="K183" s="40" t="e">
        <f ca="1">OFFSET(SIOPI_PADRAO!$E$4,MATCH(E183,Tabela14[Documento],0)-1,0)</f>
        <v>#N/A</v>
      </c>
    </row>
    <row r="184" spans="2:11" x14ac:dyDescent="0.35">
      <c r="B184" s="5"/>
      <c r="J184" s="8"/>
      <c r="K184" s="40" t="e">
        <f ca="1">OFFSET(SIOPI_PADRAO!$E$4,MATCH(E184,Tabela14[Documento],0)-1,0)</f>
        <v>#N/A</v>
      </c>
    </row>
    <row r="185" spans="2:11" x14ac:dyDescent="0.35">
      <c r="B185" s="5"/>
      <c r="J185" s="8"/>
      <c r="K185" s="40" t="e">
        <f ca="1">OFFSET(SIOPI_PADRAO!$E$4,MATCH(E185,Tabela14[Documento],0)-1,0)</f>
        <v>#N/A</v>
      </c>
    </row>
    <row r="186" spans="2:11" x14ac:dyDescent="0.35">
      <c r="B186" s="5"/>
      <c r="J186" s="8"/>
      <c r="K186" s="40" t="e">
        <f ca="1">OFFSET(SIOPI_PADRAO!$E$4,MATCH(E186,Tabela14[Documento],0)-1,0)</f>
        <v>#N/A</v>
      </c>
    </row>
    <row r="187" spans="2:11" x14ac:dyDescent="0.35">
      <c r="B187" s="5"/>
      <c r="J187" s="8"/>
      <c r="K187" s="40" t="e">
        <f ca="1">OFFSET(SIOPI_PADRAO!$E$4,MATCH(E187,Tabela14[Documento],0)-1,0)</f>
        <v>#N/A</v>
      </c>
    </row>
    <row r="188" spans="2:11" x14ac:dyDescent="0.35">
      <c r="B188" s="5"/>
      <c r="J188" s="8"/>
      <c r="K188" s="40" t="e">
        <f ca="1">OFFSET(SIOPI_PADRAO!$E$4,MATCH(E188,Tabela14[Documento],0)-1,0)</f>
        <v>#N/A</v>
      </c>
    </row>
    <row r="189" spans="2:11" x14ac:dyDescent="0.35">
      <c r="B189" s="5"/>
      <c r="J189" s="8"/>
      <c r="K189" s="40" t="e">
        <f ca="1">OFFSET(SIOPI_PADRAO!$E$4,MATCH(E189,Tabela14[Documento],0)-1,0)</f>
        <v>#N/A</v>
      </c>
    </row>
    <row r="190" spans="2:11" x14ac:dyDescent="0.35">
      <c r="B190" s="5"/>
      <c r="J190" s="8"/>
      <c r="K190" s="40" t="e">
        <f ca="1">OFFSET(SIOPI_PADRAO!$E$4,MATCH(E190,Tabela14[Documento],0)-1,0)</f>
        <v>#N/A</v>
      </c>
    </row>
    <row r="191" spans="2:11" x14ac:dyDescent="0.35">
      <c r="B191" s="5"/>
      <c r="J191" s="8"/>
      <c r="K191" s="40" t="e">
        <f ca="1">OFFSET(SIOPI_PADRAO!$E$4,MATCH(E191,Tabela14[Documento],0)-1,0)</f>
        <v>#N/A</v>
      </c>
    </row>
    <row r="192" spans="2:11" x14ac:dyDescent="0.35">
      <c r="B192" s="5"/>
      <c r="J192" s="8"/>
      <c r="K192" s="40" t="e">
        <f ca="1">OFFSET(SIOPI_PADRAO!$E$4,MATCH(E192,Tabela14[Documento],0)-1,0)</f>
        <v>#N/A</v>
      </c>
    </row>
    <row r="193" spans="2:11" x14ac:dyDescent="0.35">
      <c r="B193" s="5"/>
      <c r="J193" s="8"/>
      <c r="K193" s="40" t="e">
        <f ca="1">OFFSET(SIOPI_PADRAO!$E$4,MATCH(E193,Tabela14[Documento],0)-1,0)</f>
        <v>#N/A</v>
      </c>
    </row>
    <row r="194" spans="2:11" x14ac:dyDescent="0.35">
      <c r="B194" s="5"/>
      <c r="J194" s="8"/>
      <c r="K194" s="40" t="e">
        <f ca="1">OFFSET(SIOPI_PADRAO!$E$4,MATCH(E194,Tabela14[Documento],0)-1,0)</f>
        <v>#N/A</v>
      </c>
    </row>
    <row r="195" spans="2:11" x14ac:dyDescent="0.35">
      <c r="B195" s="5"/>
      <c r="J195" s="8"/>
      <c r="K195" s="40" t="e">
        <f ca="1">OFFSET(SIOPI_PADRAO!$E$4,MATCH(E195,Tabela14[Documento],0)-1,0)</f>
        <v>#N/A</v>
      </c>
    </row>
    <row r="196" spans="2:11" x14ac:dyDescent="0.35">
      <c r="B196" s="5"/>
      <c r="J196" s="8"/>
      <c r="K196" s="40" t="e">
        <f ca="1">OFFSET(SIOPI_PADRAO!$E$4,MATCH(E196,Tabela14[Documento],0)-1,0)</f>
        <v>#N/A</v>
      </c>
    </row>
    <row r="197" spans="2:11" x14ac:dyDescent="0.35">
      <c r="B197" s="5"/>
      <c r="J197" s="8"/>
      <c r="K197" s="40" t="e">
        <f ca="1">OFFSET(SIOPI_PADRAO!$E$4,MATCH(E197,Tabela14[Documento],0)-1,0)</f>
        <v>#N/A</v>
      </c>
    </row>
    <row r="198" spans="2:11" x14ac:dyDescent="0.35">
      <c r="B198" s="5"/>
      <c r="J198" s="8"/>
      <c r="K198" s="40" t="e">
        <f ca="1">OFFSET(SIOPI_PADRAO!$E$4,MATCH(E198,Tabela14[Documento],0)-1,0)</f>
        <v>#N/A</v>
      </c>
    </row>
    <row r="199" spans="2:11" x14ac:dyDescent="0.35">
      <c r="B199" s="5"/>
      <c r="J199" s="8"/>
      <c r="K199" s="40" t="e">
        <f ca="1">OFFSET(SIOPI_PADRAO!$E$4,MATCH(E199,Tabela14[Documento],0)-1,0)</f>
        <v>#N/A</v>
      </c>
    </row>
    <row r="200" spans="2:11" x14ac:dyDescent="0.35">
      <c r="B200" s="5"/>
      <c r="J200" s="8"/>
      <c r="K200" s="40" t="e">
        <f ca="1">OFFSET(SIOPI_PADRAO!$E$4,MATCH(E200,Tabela14[Documento],0)-1,0)</f>
        <v>#N/A</v>
      </c>
    </row>
    <row r="201" spans="2:11" x14ac:dyDescent="0.35">
      <c r="B201" s="5"/>
      <c r="J201" s="8"/>
      <c r="K201" s="40" t="e">
        <f ca="1">OFFSET(SIOPI_PADRAO!$E$4,MATCH(E201,Tabela14[Documento],0)-1,0)</f>
        <v>#N/A</v>
      </c>
    </row>
    <row r="202" spans="2:11" x14ac:dyDescent="0.35">
      <c r="B202" s="5"/>
      <c r="J202" s="8"/>
      <c r="K202" s="40" t="e">
        <f ca="1">OFFSET(SIOPI_PADRAO!$E$4,MATCH(E202,Tabela14[Documento],0)-1,0)</f>
        <v>#N/A</v>
      </c>
    </row>
    <row r="203" spans="2:11" x14ac:dyDescent="0.35">
      <c r="B203" s="5"/>
      <c r="J203" s="8"/>
      <c r="K203" s="40" t="e">
        <f ca="1">OFFSET(SIOPI_PADRAO!$E$4,MATCH(E203,Tabela14[Documento],0)-1,0)</f>
        <v>#N/A</v>
      </c>
    </row>
    <row r="204" spans="2:11" x14ac:dyDescent="0.35">
      <c r="B204" s="5"/>
      <c r="J204" s="8"/>
      <c r="K204" s="40" t="e">
        <f ca="1">OFFSET(SIOPI_PADRAO!$E$4,MATCH(E204,Tabela14[Documento],0)-1,0)</f>
        <v>#N/A</v>
      </c>
    </row>
    <row r="205" spans="2:11" x14ac:dyDescent="0.35">
      <c r="B205" s="5"/>
      <c r="J205" s="8"/>
      <c r="K205" s="40" t="e">
        <f ca="1">OFFSET(SIOPI_PADRAO!$E$4,MATCH(E205,Tabela14[Documento],0)-1,0)</f>
        <v>#N/A</v>
      </c>
    </row>
    <row r="206" spans="2:11" x14ac:dyDescent="0.35">
      <c r="B206" s="5"/>
      <c r="J206" s="8"/>
      <c r="K206" s="40" t="e">
        <f ca="1">OFFSET(SIOPI_PADRAO!$E$4,MATCH(E206,Tabela14[Documento],0)-1,0)</f>
        <v>#N/A</v>
      </c>
    </row>
    <row r="207" spans="2:11" x14ac:dyDescent="0.35">
      <c r="B207" s="5"/>
      <c r="J207" s="8"/>
      <c r="K207" s="40" t="e">
        <f ca="1">OFFSET(SIOPI_PADRAO!$E$4,MATCH(E207,Tabela14[Documento],0)-1,0)</f>
        <v>#N/A</v>
      </c>
    </row>
    <row r="208" spans="2:11" x14ac:dyDescent="0.35">
      <c r="B208" s="5"/>
      <c r="J208" s="8"/>
      <c r="K208" s="40" t="e">
        <f ca="1">OFFSET(SIOPI_PADRAO!$E$4,MATCH(E208,Tabela14[Documento],0)-1,0)</f>
        <v>#N/A</v>
      </c>
    </row>
    <row r="209" spans="2:11" x14ac:dyDescent="0.35">
      <c r="B209" s="5"/>
      <c r="J209" s="8"/>
      <c r="K209" s="40" t="e">
        <f ca="1">OFFSET(SIOPI_PADRAO!$E$4,MATCH(E209,Tabela14[Documento],0)-1,0)</f>
        <v>#N/A</v>
      </c>
    </row>
    <row r="210" spans="2:11" x14ac:dyDescent="0.35">
      <c r="B210" s="5"/>
      <c r="J210" s="8"/>
      <c r="K210" s="40" t="e">
        <f ca="1">OFFSET(SIOPI_PADRAO!$E$4,MATCH(E210,Tabela14[Documento],0)-1,0)</f>
        <v>#N/A</v>
      </c>
    </row>
    <row r="211" spans="2:11" x14ac:dyDescent="0.35">
      <c r="B211" s="5"/>
      <c r="J211" s="8"/>
      <c r="K211" s="40" t="e">
        <f ca="1">OFFSET(SIOPI_PADRAO!$E$4,MATCH(E211,Tabela14[Documento],0)-1,0)</f>
        <v>#N/A</v>
      </c>
    </row>
    <row r="212" spans="2:11" x14ac:dyDescent="0.35">
      <c r="B212" s="5"/>
      <c r="J212" s="8"/>
      <c r="K212" s="40" t="e">
        <f ca="1">OFFSET(SIOPI_PADRAO!$E$4,MATCH(E212,Tabela14[Documento],0)-1,0)</f>
        <v>#N/A</v>
      </c>
    </row>
    <row r="213" spans="2:11" x14ac:dyDescent="0.35">
      <c r="B213" s="5"/>
      <c r="J213" s="8"/>
      <c r="K213" s="40" t="e">
        <f ca="1">OFFSET(SIOPI_PADRAO!$E$4,MATCH(E213,Tabela14[Documento],0)-1,0)</f>
        <v>#N/A</v>
      </c>
    </row>
    <row r="214" spans="2:11" x14ac:dyDescent="0.35">
      <c r="B214" s="5"/>
      <c r="J214" s="8"/>
      <c r="K214" s="40" t="e">
        <f ca="1">OFFSET(SIOPI_PADRAO!$E$4,MATCH(E214,Tabela14[Documento],0)-1,0)</f>
        <v>#N/A</v>
      </c>
    </row>
    <row r="215" spans="2:11" x14ac:dyDescent="0.35">
      <c r="B215" s="5"/>
      <c r="J215" s="8"/>
      <c r="K215" s="40" t="e">
        <f ca="1">OFFSET(SIOPI_PADRAO!$E$4,MATCH(E215,Tabela14[Documento],0)-1,0)</f>
        <v>#N/A</v>
      </c>
    </row>
    <row r="216" spans="2:11" x14ac:dyDescent="0.35">
      <c r="B216" s="5"/>
      <c r="J216" s="8"/>
      <c r="K216" s="40" t="e">
        <f ca="1">OFFSET(SIOPI_PADRAO!$E$4,MATCH(E216,Tabela14[Documento],0)-1,0)</f>
        <v>#N/A</v>
      </c>
    </row>
    <row r="217" spans="2:11" x14ac:dyDescent="0.35">
      <c r="B217" s="5"/>
      <c r="J217" s="8"/>
      <c r="K217" s="40" t="e">
        <f ca="1">OFFSET(SIOPI_PADRAO!$E$4,MATCH(E217,Tabela14[Documento],0)-1,0)</f>
        <v>#N/A</v>
      </c>
    </row>
    <row r="218" spans="2:11" x14ac:dyDescent="0.35">
      <c r="B218" s="5"/>
      <c r="J218" s="8"/>
      <c r="K218" s="40" t="e">
        <f ca="1">OFFSET(SIOPI_PADRAO!$E$4,MATCH(E218,Tabela14[Documento],0)-1,0)</f>
        <v>#N/A</v>
      </c>
    </row>
    <row r="219" spans="2:11" x14ac:dyDescent="0.35">
      <c r="B219" s="5"/>
      <c r="J219" s="8"/>
      <c r="K219" s="40" t="e">
        <f ca="1">OFFSET(SIOPI_PADRAO!$E$4,MATCH(E219,Tabela14[Documento],0)-1,0)</f>
        <v>#N/A</v>
      </c>
    </row>
    <row r="220" spans="2:11" x14ac:dyDescent="0.35">
      <c r="B220" s="5"/>
      <c r="J220" s="8"/>
      <c r="K220" s="40" t="e">
        <f ca="1">OFFSET(SIOPI_PADRAO!$E$4,MATCH(E220,Tabela14[Documento],0)-1,0)</f>
        <v>#N/A</v>
      </c>
    </row>
    <row r="221" spans="2:11" x14ac:dyDescent="0.35">
      <c r="B221" s="5"/>
      <c r="J221" s="8"/>
      <c r="K221" s="40" t="e">
        <f ca="1">OFFSET(SIOPI_PADRAO!$E$4,MATCH(E221,Tabela14[Documento],0)-1,0)</f>
        <v>#N/A</v>
      </c>
    </row>
    <row r="222" spans="2:11" x14ac:dyDescent="0.35">
      <c r="B222" s="5"/>
      <c r="J222" s="8"/>
      <c r="K222" s="40" t="e">
        <f ca="1">OFFSET(SIOPI_PADRAO!$E$4,MATCH(E222,Tabela14[Documento],0)-1,0)</f>
        <v>#N/A</v>
      </c>
    </row>
    <row r="223" spans="2:11" x14ac:dyDescent="0.35">
      <c r="B223" s="5"/>
      <c r="J223" s="8"/>
      <c r="K223" s="40" t="e">
        <f ca="1">OFFSET(SIOPI_PADRAO!$E$4,MATCH(E223,Tabela14[Documento],0)-1,0)</f>
        <v>#N/A</v>
      </c>
    </row>
    <row r="224" spans="2:11" x14ac:dyDescent="0.35">
      <c r="B224" s="5"/>
      <c r="J224" s="8"/>
      <c r="K224" s="40" t="e">
        <f ca="1">OFFSET(SIOPI_PADRAO!$E$4,MATCH(E224,Tabela14[Documento],0)-1,0)</f>
        <v>#N/A</v>
      </c>
    </row>
    <row r="225" spans="2:11" x14ac:dyDescent="0.35">
      <c r="B225" s="5"/>
      <c r="J225" s="8"/>
      <c r="K225" s="40" t="e">
        <f ca="1">OFFSET(SIOPI_PADRAO!$E$4,MATCH(E225,Tabela14[Documento],0)-1,0)</f>
        <v>#N/A</v>
      </c>
    </row>
    <row r="226" spans="2:11" x14ac:dyDescent="0.35">
      <c r="B226" s="5"/>
      <c r="J226" s="8"/>
      <c r="K226" s="40" t="e">
        <f ca="1">OFFSET(SIOPI_PADRAO!$E$4,MATCH(E226,Tabela14[Documento],0)-1,0)</f>
        <v>#N/A</v>
      </c>
    </row>
    <row r="227" spans="2:11" x14ac:dyDescent="0.35">
      <c r="B227" s="5"/>
      <c r="J227" s="8"/>
      <c r="K227" s="40" t="e">
        <f ca="1">OFFSET(SIOPI_PADRAO!$E$4,MATCH(E227,Tabela14[Documento],0)-1,0)</f>
        <v>#N/A</v>
      </c>
    </row>
    <row r="228" spans="2:11" x14ac:dyDescent="0.35">
      <c r="B228" s="5"/>
      <c r="J228" s="8"/>
      <c r="K228" s="40" t="e">
        <f ca="1">OFFSET(SIOPI_PADRAO!$E$4,MATCH(E228,Tabela14[Documento],0)-1,0)</f>
        <v>#N/A</v>
      </c>
    </row>
    <row r="229" spans="2:11" x14ac:dyDescent="0.35">
      <c r="B229" s="5"/>
      <c r="J229" s="8"/>
      <c r="K229" s="40" t="e">
        <f ca="1">OFFSET(SIOPI_PADRAO!$E$4,MATCH(E229,Tabela14[Documento],0)-1,0)</f>
        <v>#N/A</v>
      </c>
    </row>
    <row r="230" spans="2:11" x14ac:dyDescent="0.35">
      <c r="B230" s="5"/>
      <c r="J230" s="8"/>
      <c r="K230" s="40" t="e">
        <f ca="1">OFFSET(SIOPI_PADRAO!$E$4,MATCH(E230,Tabela14[Documento],0)-1,0)</f>
        <v>#N/A</v>
      </c>
    </row>
    <row r="231" spans="2:11" x14ac:dyDescent="0.35">
      <c r="B231" s="5"/>
      <c r="J231" s="8"/>
      <c r="K231" s="40" t="e">
        <f ca="1">OFFSET(SIOPI_PADRAO!$E$4,MATCH(E231,Tabela14[Documento],0)-1,0)</f>
        <v>#N/A</v>
      </c>
    </row>
    <row r="232" spans="2:11" x14ac:dyDescent="0.35">
      <c r="B232" s="5"/>
      <c r="J232" s="8"/>
      <c r="K232" s="40" t="e">
        <f ca="1">OFFSET(SIOPI_PADRAO!$E$4,MATCH(E232,Tabela14[Documento],0)-1,0)</f>
        <v>#N/A</v>
      </c>
    </row>
    <row r="233" spans="2:11" x14ac:dyDescent="0.35">
      <c r="B233" s="5"/>
      <c r="J233" s="8"/>
      <c r="K233" s="40" t="e">
        <f ca="1">OFFSET(SIOPI_PADRAO!$E$4,MATCH(E233,Tabela14[Documento],0)-1,0)</f>
        <v>#N/A</v>
      </c>
    </row>
    <row r="234" spans="2:11" x14ac:dyDescent="0.35">
      <c r="B234" s="5"/>
      <c r="J234" s="8"/>
      <c r="K234" s="40" t="e">
        <f ca="1">OFFSET(SIOPI_PADRAO!$E$4,MATCH(E234,Tabela14[Documento],0)-1,0)</f>
        <v>#N/A</v>
      </c>
    </row>
    <row r="235" spans="2:11" x14ac:dyDescent="0.35">
      <c r="B235" s="5"/>
      <c r="J235" s="8"/>
      <c r="K235" s="40" t="e">
        <f ca="1">OFFSET(SIOPI_PADRAO!$E$4,MATCH(E235,Tabela14[Documento],0)-1,0)</f>
        <v>#N/A</v>
      </c>
    </row>
    <row r="236" spans="2:11" x14ac:dyDescent="0.35">
      <c r="B236" s="5"/>
      <c r="J236" s="8"/>
      <c r="K236" s="40" t="e">
        <f ca="1">OFFSET(SIOPI_PADRAO!$E$4,MATCH(E236,Tabela14[Documento],0)-1,0)</f>
        <v>#N/A</v>
      </c>
    </row>
    <row r="237" spans="2:11" x14ac:dyDescent="0.35">
      <c r="B237" s="5"/>
      <c r="J237" s="8"/>
      <c r="K237" s="40" t="e">
        <f ca="1">OFFSET(SIOPI_PADRAO!$E$4,MATCH(E237,Tabela14[Documento],0)-1,0)</f>
        <v>#N/A</v>
      </c>
    </row>
    <row r="238" spans="2:11" x14ac:dyDescent="0.35">
      <c r="B238" s="5"/>
      <c r="J238" s="8"/>
      <c r="K238" s="40" t="e">
        <f ca="1">OFFSET(SIOPI_PADRAO!$E$4,MATCH(E238,Tabela14[Documento],0)-1,0)</f>
        <v>#N/A</v>
      </c>
    </row>
    <row r="239" spans="2:11" x14ac:dyDescent="0.35">
      <c r="B239" s="5"/>
      <c r="J239" s="8"/>
      <c r="K239" s="40" t="e">
        <f ca="1">OFFSET(SIOPI_PADRAO!$E$4,MATCH(E239,Tabela14[Documento],0)-1,0)</f>
        <v>#N/A</v>
      </c>
    </row>
    <row r="240" spans="2:11" x14ac:dyDescent="0.35">
      <c r="B240" s="5"/>
      <c r="J240" s="8"/>
      <c r="K240" s="40" t="e">
        <f ca="1">OFFSET(SIOPI_PADRAO!$E$4,MATCH(E240,Tabela14[Documento],0)-1,0)</f>
        <v>#N/A</v>
      </c>
    </row>
    <row r="241" spans="2:11" x14ac:dyDescent="0.35">
      <c r="B241" s="5"/>
      <c r="J241" s="8"/>
      <c r="K241" s="40" t="e">
        <f ca="1">OFFSET(SIOPI_PADRAO!$E$4,MATCH(E241,Tabela14[Documento],0)-1,0)</f>
        <v>#N/A</v>
      </c>
    </row>
    <row r="242" spans="2:11" x14ac:dyDescent="0.35">
      <c r="B242" s="5"/>
      <c r="J242" s="8"/>
      <c r="K242" s="40" t="e">
        <f ca="1">OFFSET(SIOPI_PADRAO!$E$4,MATCH(E242,Tabela14[Documento],0)-1,0)</f>
        <v>#N/A</v>
      </c>
    </row>
    <row r="243" spans="2:11" x14ac:dyDescent="0.35">
      <c r="B243" s="5"/>
      <c r="J243" s="8"/>
      <c r="K243" s="40" t="e">
        <f ca="1">OFFSET(SIOPI_PADRAO!$E$4,MATCH(E243,Tabela14[Documento],0)-1,0)</f>
        <v>#N/A</v>
      </c>
    </row>
    <row r="244" spans="2:11" x14ac:dyDescent="0.35">
      <c r="B244" s="5"/>
      <c r="J244" s="8"/>
      <c r="K244" s="40" t="e">
        <f ca="1">OFFSET(SIOPI_PADRAO!$E$4,MATCH(E244,Tabela14[Documento],0)-1,0)</f>
        <v>#N/A</v>
      </c>
    </row>
    <row r="245" spans="2:11" x14ac:dyDescent="0.35">
      <c r="B245" s="5"/>
      <c r="J245" s="8"/>
      <c r="K245" s="40" t="e">
        <f ca="1">OFFSET(SIOPI_PADRAO!$E$4,MATCH(E245,Tabela14[Documento],0)-1,0)</f>
        <v>#N/A</v>
      </c>
    </row>
    <row r="246" spans="2:11" x14ac:dyDescent="0.35">
      <c r="B246" s="5"/>
      <c r="J246" s="8"/>
      <c r="K246" s="40" t="e">
        <f ca="1">OFFSET(SIOPI_PADRAO!$E$4,MATCH(E246,Tabela14[Documento],0)-1,0)</f>
        <v>#N/A</v>
      </c>
    </row>
    <row r="247" spans="2:11" x14ac:dyDescent="0.35">
      <c r="B247" s="5"/>
      <c r="J247" s="8"/>
      <c r="K247" s="40" t="e">
        <f ca="1">OFFSET(SIOPI_PADRAO!$E$4,MATCH(E247,Tabela14[Documento],0)-1,0)</f>
        <v>#N/A</v>
      </c>
    </row>
    <row r="248" spans="2:11" x14ac:dyDescent="0.35">
      <c r="B248" s="5"/>
      <c r="J248" s="8"/>
      <c r="K248" s="40" t="e">
        <f ca="1">OFFSET(SIOPI_PADRAO!$E$4,MATCH(E248,Tabela14[Documento],0)-1,0)</f>
        <v>#N/A</v>
      </c>
    </row>
    <row r="249" spans="2:11" x14ac:dyDescent="0.35">
      <c r="B249" s="5"/>
      <c r="J249" s="8"/>
      <c r="K249" s="40" t="e">
        <f ca="1">OFFSET(SIOPI_PADRAO!$E$4,MATCH(E249,Tabela14[Documento],0)-1,0)</f>
        <v>#N/A</v>
      </c>
    </row>
    <row r="250" spans="2:11" x14ac:dyDescent="0.35">
      <c r="B250" s="5"/>
      <c r="J250" s="8"/>
      <c r="K250" s="40" t="e">
        <f ca="1">OFFSET(SIOPI_PADRAO!$E$4,MATCH(E250,Tabela14[Documento],0)-1,0)</f>
        <v>#N/A</v>
      </c>
    </row>
    <row r="251" spans="2:11" x14ac:dyDescent="0.35">
      <c r="B251" s="5"/>
      <c r="J251" s="8"/>
      <c r="K251" s="40" t="e">
        <f ca="1">OFFSET(SIOPI_PADRAO!$E$4,MATCH(E251,Tabela14[Documento],0)-1,0)</f>
        <v>#N/A</v>
      </c>
    </row>
    <row r="252" spans="2:11" x14ac:dyDescent="0.35">
      <c r="B252" s="5"/>
      <c r="J252" s="8"/>
      <c r="K252" s="40" t="e">
        <f ca="1">OFFSET(SIOPI_PADRAO!$E$4,MATCH(E252,Tabela14[Documento],0)-1,0)</f>
        <v>#N/A</v>
      </c>
    </row>
    <row r="253" spans="2:11" x14ac:dyDescent="0.35">
      <c r="B253" s="5"/>
      <c r="J253" s="8"/>
      <c r="K253" s="40" t="e">
        <f ca="1">OFFSET(SIOPI_PADRAO!$E$4,MATCH(E253,Tabela14[Documento],0)-1,0)</f>
        <v>#N/A</v>
      </c>
    </row>
    <row r="254" spans="2:11" x14ac:dyDescent="0.35">
      <c r="B254" s="5"/>
      <c r="J254" s="8"/>
      <c r="K254" s="40" t="e">
        <f ca="1">OFFSET(SIOPI_PADRAO!$E$4,MATCH(E254,Tabela14[Documento],0)-1,0)</f>
        <v>#N/A</v>
      </c>
    </row>
    <row r="255" spans="2:11" x14ac:dyDescent="0.35">
      <c r="B255" s="5"/>
      <c r="J255" s="8"/>
      <c r="K255" s="40" t="e">
        <f ca="1">OFFSET(SIOPI_PADRAO!$E$4,MATCH(E255,Tabela14[Documento],0)-1,0)</f>
        <v>#N/A</v>
      </c>
    </row>
    <row r="256" spans="2:11" x14ac:dyDescent="0.35">
      <c r="B256" s="5"/>
      <c r="J256" s="8"/>
      <c r="K256" s="40" t="e">
        <f ca="1">OFFSET(SIOPI_PADRAO!$E$4,MATCH(E256,Tabela14[Documento],0)-1,0)</f>
        <v>#N/A</v>
      </c>
    </row>
    <row r="257" spans="2:11" x14ac:dyDescent="0.35">
      <c r="B257" s="5"/>
      <c r="J257" s="8"/>
      <c r="K257" s="40" t="e">
        <f ca="1">OFFSET(SIOPI_PADRAO!$E$4,MATCH(E257,Tabela14[Documento],0)-1,0)</f>
        <v>#N/A</v>
      </c>
    </row>
    <row r="258" spans="2:11" x14ac:dyDescent="0.35">
      <c r="B258" s="5"/>
      <c r="J258" s="8"/>
      <c r="K258" s="40" t="e">
        <f ca="1">OFFSET(SIOPI_PADRAO!$E$4,MATCH(E258,Tabela14[Documento],0)-1,0)</f>
        <v>#N/A</v>
      </c>
    </row>
    <row r="259" spans="2:11" x14ac:dyDescent="0.35">
      <c r="B259" s="5"/>
      <c r="J259" s="8"/>
      <c r="K259" s="40" t="e">
        <f ca="1">OFFSET(SIOPI_PADRAO!$E$4,MATCH(E259,Tabela14[Documento],0)-1,0)</f>
        <v>#N/A</v>
      </c>
    </row>
    <row r="260" spans="2:11" x14ac:dyDescent="0.35">
      <c r="B260" s="5"/>
      <c r="J260" s="8"/>
      <c r="K260" s="40" t="e">
        <f ca="1">OFFSET(SIOPI_PADRAO!$E$4,MATCH(E260,Tabela14[Documento],0)-1,0)</f>
        <v>#N/A</v>
      </c>
    </row>
    <row r="261" spans="2:11" x14ac:dyDescent="0.35">
      <c r="B261" s="5"/>
      <c r="J261" s="8"/>
      <c r="K261" s="40" t="e">
        <f ca="1">OFFSET(SIOPI_PADRAO!$E$4,MATCH(E261,Tabela14[Documento],0)-1,0)</f>
        <v>#N/A</v>
      </c>
    </row>
    <row r="262" spans="2:11" x14ac:dyDescent="0.35">
      <c r="B262" s="5"/>
      <c r="J262" s="8"/>
      <c r="K262" s="40" t="e">
        <f ca="1">OFFSET(SIOPI_PADRAO!$E$4,MATCH(E262,Tabela14[Documento],0)-1,0)</f>
        <v>#N/A</v>
      </c>
    </row>
    <row r="263" spans="2:11" x14ac:dyDescent="0.35">
      <c r="B263" s="5"/>
      <c r="J263" s="8"/>
      <c r="K263" s="40" t="e">
        <f ca="1">OFFSET(SIOPI_PADRAO!$E$4,MATCH(E263,Tabela14[Documento],0)-1,0)</f>
        <v>#N/A</v>
      </c>
    </row>
    <row r="264" spans="2:11" x14ac:dyDescent="0.35">
      <c r="B264" s="5"/>
      <c r="J264" s="8"/>
      <c r="K264" s="40" t="e">
        <f ca="1">OFFSET(SIOPI_PADRAO!$E$4,MATCH(E264,Tabela14[Documento],0)-1,0)</f>
        <v>#N/A</v>
      </c>
    </row>
    <row r="265" spans="2:11" x14ac:dyDescent="0.35">
      <c r="B265" s="5"/>
      <c r="J265" s="8"/>
      <c r="K265" s="40" t="e">
        <f ca="1">OFFSET(SIOPI_PADRAO!$E$4,MATCH(E265,Tabela14[Documento],0)-1,0)</f>
        <v>#N/A</v>
      </c>
    </row>
    <row r="266" spans="2:11" x14ac:dyDescent="0.35">
      <c r="B266" s="5"/>
      <c r="J266" s="8"/>
      <c r="K266" s="40" t="e">
        <f ca="1">OFFSET(SIOPI_PADRAO!$E$4,MATCH(E266,Tabela14[Documento],0)-1,0)</f>
        <v>#N/A</v>
      </c>
    </row>
    <row r="267" spans="2:11" x14ac:dyDescent="0.35">
      <c r="B267" s="5"/>
      <c r="J267" s="8"/>
      <c r="K267" s="40" t="e">
        <f ca="1">OFFSET(SIOPI_PADRAO!$E$4,MATCH(E267,Tabela14[Documento],0)-1,0)</f>
        <v>#N/A</v>
      </c>
    </row>
    <row r="268" spans="2:11" x14ac:dyDescent="0.35">
      <c r="B268" s="5"/>
      <c r="J268" s="8"/>
      <c r="K268" s="40" t="e">
        <f ca="1">OFFSET(SIOPI_PADRAO!$E$4,MATCH(E268,Tabela14[Documento],0)-1,0)</f>
        <v>#N/A</v>
      </c>
    </row>
    <row r="269" spans="2:11" x14ac:dyDescent="0.35">
      <c r="B269" s="5"/>
      <c r="J269" s="8"/>
      <c r="K269" s="40" t="e">
        <f ca="1">OFFSET(SIOPI_PADRAO!$E$4,MATCH(E269,Tabela14[Documento],0)-1,0)</f>
        <v>#N/A</v>
      </c>
    </row>
    <row r="270" spans="2:11" x14ac:dyDescent="0.35">
      <c r="B270" s="5"/>
      <c r="J270" s="8"/>
      <c r="K270" s="40" t="e">
        <f ca="1">OFFSET(SIOPI_PADRAO!$E$4,MATCH(E270,Tabela14[Documento],0)-1,0)</f>
        <v>#N/A</v>
      </c>
    </row>
    <row r="271" spans="2:11" x14ac:dyDescent="0.35">
      <c r="B271" s="5"/>
      <c r="J271" s="8"/>
      <c r="K271" s="40" t="e">
        <f ca="1">OFFSET(SIOPI_PADRAO!$E$4,MATCH(E271,Tabela14[Documento],0)-1,0)</f>
        <v>#N/A</v>
      </c>
    </row>
    <row r="272" spans="2:11" x14ac:dyDescent="0.35">
      <c r="B272" s="5"/>
      <c r="J272" s="8"/>
      <c r="K272" s="40" t="e">
        <f ca="1">OFFSET(SIOPI_PADRAO!$E$4,MATCH(E272,Tabela14[Documento],0)-1,0)</f>
        <v>#N/A</v>
      </c>
    </row>
    <row r="273" spans="2:11" x14ac:dyDescent="0.35">
      <c r="B273" s="5"/>
      <c r="J273" s="8"/>
      <c r="K273" s="40" t="e">
        <f ca="1">OFFSET(SIOPI_PADRAO!$E$4,MATCH(E273,Tabela14[Documento],0)-1,0)</f>
        <v>#N/A</v>
      </c>
    </row>
    <row r="274" spans="2:11" x14ac:dyDescent="0.35">
      <c r="B274" s="5"/>
      <c r="J274" s="8"/>
      <c r="K274" s="40" t="e">
        <f ca="1">OFFSET(SIOPI_PADRAO!$E$4,MATCH(E274,Tabela14[Documento],0)-1,0)</f>
        <v>#N/A</v>
      </c>
    </row>
    <row r="275" spans="2:11" x14ac:dyDescent="0.35">
      <c r="B275" s="5"/>
      <c r="J275" s="8"/>
      <c r="K275" s="40" t="e">
        <f ca="1">OFFSET(SIOPI_PADRAO!$E$4,MATCH(E275,Tabela14[Documento],0)-1,0)</f>
        <v>#N/A</v>
      </c>
    </row>
    <row r="276" spans="2:11" x14ac:dyDescent="0.35">
      <c r="B276" s="5"/>
      <c r="J276" s="8"/>
      <c r="K276" s="40" t="e">
        <f ca="1">OFFSET(SIOPI_PADRAO!$E$4,MATCH(E276,Tabela14[Documento],0)-1,0)</f>
        <v>#N/A</v>
      </c>
    </row>
    <row r="277" spans="2:11" x14ac:dyDescent="0.35">
      <c r="B277" s="5"/>
      <c r="J277" s="8"/>
      <c r="K277" s="40" t="e">
        <f ca="1">OFFSET(SIOPI_PADRAO!$E$4,MATCH(E277,Tabela14[Documento],0)-1,0)</f>
        <v>#N/A</v>
      </c>
    </row>
    <row r="278" spans="2:11" x14ac:dyDescent="0.35">
      <c r="B278" s="5"/>
      <c r="J278" s="8"/>
      <c r="K278" s="40" t="e">
        <f ca="1">OFFSET(SIOPI_PADRAO!$E$4,MATCH(E278,Tabela14[Documento],0)-1,0)</f>
        <v>#N/A</v>
      </c>
    </row>
    <row r="279" spans="2:11" x14ac:dyDescent="0.35">
      <c r="B279" s="5"/>
      <c r="J279" s="8"/>
      <c r="K279" s="40" t="e">
        <f ca="1">OFFSET(SIOPI_PADRAO!$E$4,MATCH(E279,Tabela14[Documento],0)-1,0)</f>
        <v>#N/A</v>
      </c>
    </row>
    <row r="280" spans="2:11" x14ac:dyDescent="0.35">
      <c r="B280" s="5"/>
      <c r="J280" s="8"/>
      <c r="K280" s="40" t="e">
        <f ca="1">OFFSET(SIOPI_PADRAO!$E$4,MATCH(E280,Tabela14[Documento],0)-1,0)</f>
        <v>#N/A</v>
      </c>
    </row>
    <row r="281" spans="2:11" x14ac:dyDescent="0.35">
      <c r="B281" s="5"/>
      <c r="J281" s="8"/>
      <c r="K281" s="40" t="e">
        <f ca="1">OFFSET(SIOPI_PADRAO!$E$4,MATCH(E281,Tabela14[Documento],0)-1,0)</f>
        <v>#N/A</v>
      </c>
    </row>
    <row r="282" spans="2:11" x14ac:dyDescent="0.35">
      <c r="B282" s="5"/>
      <c r="J282" s="8"/>
      <c r="K282" s="40" t="e">
        <f ca="1">OFFSET(SIOPI_PADRAO!$E$4,MATCH(E282,Tabela14[Documento],0)-1,0)</f>
        <v>#N/A</v>
      </c>
    </row>
    <row r="283" spans="2:11" x14ac:dyDescent="0.35">
      <c r="B283" s="5"/>
      <c r="J283" s="8"/>
      <c r="K283" s="40" t="e">
        <f ca="1">OFFSET(SIOPI_PADRAO!$E$4,MATCH(E283,Tabela14[Documento],0)-1,0)</f>
        <v>#N/A</v>
      </c>
    </row>
    <row r="284" spans="2:11" x14ac:dyDescent="0.35">
      <c r="B284" s="5"/>
      <c r="J284" s="8"/>
      <c r="K284" s="40" t="e">
        <f ca="1">OFFSET(SIOPI_PADRAO!$E$4,MATCH(E284,Tabela14[Documento],0)-1,0)</f>
        <v>#N/A</v>
      </c>
    </row>
    <row r="285" spans="2:11" x14ac:dyDescent="0.35">
      <c r="B285" s="5"/>
      <c r="J285" s="8"/>
      <c r="K285" s="40" t="e">
        <f ca="1">OFFSET(SIOPI_PADRAO!$E$4,MATCH(E285,Tabela14[Documento],0)-1,0)</f>
        <v>#N/A</v>
      </c>
    </row>
    <row r="286" spans="2:11" x14ac:dyDescent="0.35">
      <c r="B286" s="5"/>
      <c r="J286" s="8"/>
      <c r="K286" s="40" t="e">
        <f ca="1">OFFSET(SIOPI_PADRAO!$E$4,MATCH(E286,Tabela14[Documento],0)-1,0)</f>
        <v>#N/A</v>
      </c>
    </row>
    <row r="287" spans="2:11" x14ac:dyDescent="0.35">
      <c r="B287" s="5"/>
      <c r="J287" s="8"/>
      <c r="K287" s="40" t="e">
        <f ca="1">OFFSET(SIOPI_PADRAO!$E$4,MATCH(E287,Tabela14[Documento],0)-1,0)</f>
        <v>#N/A</v>
      </c>
    </row>
    <row r="288" spans="2:11" x14ac:dyDescent="0.35">
      <c r="B288" s="5"/>
      <c r="J288" s="8"/>
      <c r="K288" s="40" t="e">
        <f ca="1">OFFSET(SIOPI_PADRAO!$E$4,MATCH(E288,Tabela14[Documento],0)-1,0)</f>
        <v>#N/A</v>
      </c>
    </row>
    <row r="289" spans="2:11" x14ac:dyDescent="0.35">
      <c r="B289" s="5"/>
      <c r="J289" s="8"/>
      <c r="K289" s="40" t="e">
        <f ca="1">OFFSET(SIOPI_PADRAO!$E$4,MATCH(E289,Tabela14[Documento],0)-1,0)</f>
        <v>#N/A</v>
      </c>
    </row>
    <row r="290" spans="2:11" x14ac:dyDescent="0.35">
      <c r="B290" s="5"/>
      <c r="J290" s="8"/>
      <c r="K290" s="40" t="e">
        <f ca="1">OFFSET(SIOPI_PADRAO!$E$4,MATCH(E290,Tabela14[Documento],0)-1,0)</f>
        <v>#N/A</v>
      </c>
    </row>
    <row r="291" spans="2:11" x14ac:dyDescent="0.35">
      <c r="B291" s="5"/>
      <c r="J291" s="8"/>
      <c r="K291" s="40" t="e">
        <f ca="1">OFFSET(SIOPI_PADRAO!$E$4,MATCH(E291,Tabela14[Documento],0)-1,0)</f>
        <v>#N/A</v>
      </c>
    </row>
    <row r="292" spans="2:11" x14ac:dyDescent="0.35">
      <c r="B292" s="5"/>
      <c r="J292" s="8"/>
      <c r="K292" s="40" t="e">
        <f ca="1">OFFSET(SIOPI_PADRAO!$E$4,MATCH(E292,Tabela14[Documento],0)-1,0)</f>
        <v>#N/A</v>
      </c>
    </row>
    <row r="293" spans="2:11" x14ac:dyDescent="0.35">
      <c r="B293" s="5"/>
      <c r="J293" s="8"/>
      <c r="K293" s="40" t="e">
        <f ca="1">OFFSET(SIOPI_PADRAO!$E$4,MATCH(E293,Tabela14[Documento],0)-1,0)</f>
        <v>#N/A</v>
      </c>
    </row>
    <row r="294" spans="2:11" x14ac:dyDescent="0.35">
      <c r="B294" s="5"/>
      <c r="J294" s="8"/>
      <c r="K294" s="40" t="e">
        <f ca="1">OFFSET(SIOPI_PADRAO!$E$4,MATCH(E294,Tabela14[Documento],0)-1,0)</f>
        <v>#N/A</v>
      </c>
    </row>
    <row r="295" spans="2:11" x14ac:dyDescent="0.35">
      <c r="B295" s="5"/>
      <c r="J295" s="8"/>
      <c r="K295" s="40" t="e">
        <f ca="1">OFFSET(SIOPI_PADRAO!$E$4,MATCH(E295,Tabela14[Documento],0)-1,0)</f>
        <v>#N/A</v>
      </c>
    </row>
    <row r="296" spans="2:11" x14ac:dyDescent="0.35">
      <c r="B296" s="5"/>
      <c r="J296" s="8"/>
      <c r="K296" s="40" t="e">
        <f ca="1">OFFSET(SIOPI_PADRAO!$E$4,MATCH(E296,Tabela14[Documento],0)-1,0)</f>
        <v>#N/A</v>
      </c>
    </row>
    <row r="297" spans="2:11" x14ac:dyDescent="0.35">
      <c r="B297" s="5"/>
      <c r="J297" s="8"/>
      <c r="K297" s="40" t="e">
        <f ca="1">OFFSET(SIOPI_PADRAO!$E$4,MATCH(E297,Tabela14[Documento],0)-1,0)</f>
        <v>#N/A</v>
      </c>
    </row>
    <row r="298" spans="2:11" x14ac:dyDescent="0.35">
      <c r="B298" s="5"/>
      <c r="J298" s="8"/>
      <c r="K298" s="40" t="e">
        <f ca="1">OFFSET(SIOPI_PADRAO!$E$4,MATCH(E298,Tabela14[Documento],0)-1,0)</f>
        <v>#N/A</v>
      </c>
    </row>
    <row r="299" spans="2:11" x14ac:dyDescent="0.35">
      <c r="B299" s="5"/>
      <c r="J299" s="8"/>
      <c r="K299" s="40" t="e">
        <f ca="1">OFFSET(SIOPI_PADRAO!$E$4,MATCH(E299,Tabela14[Documento],0)-1,0)</f>
        <v>#N/A</v>
      </c>
    </row>
    <row r="300" spans="2:11" x14ac:dyDescent="0.35">
      <c r="B300" s="5"/>
      <c r="J300" s="8"/>
      <c r="K300" s="40" t="e">
        <f ca="1">OFFSET(SIOPI_PADRAO!$E$4,MATCH(E300,Tabela14[Documento],0)-1,0)</f>
        <v>#N/A</v>
      </c>
    </row>
    <row r="301" spans="2:11" x14ac:dyDescent="0.35">
      <c r="B301" s="5"/>
      <c r="J301" s="8"/>
      <c r="K301" s="40" t="e">
        <f ca="1">OFFSET(SIOPI_PADRAO!$E$4,MATCH(E301,Tabela14[Documento],0)-1,0)</f>
        <v>#N/A</v>
      </c>
    </row>
    <row r="302" spans="2:11" x14ac:dyDescent="0.35">
      <c r="B302" s="5"/>
      <c r="J302" s="8"/>
      <c r="K302" s="40" t="e">
        <f ca="1">OFFSET(SIOPI_PADRAO!$E$4,MATCH(E302,Tabela14[Documento],0)-1,0)</f>
        <v>#N/A</v>
      </c>
    </row>
    <row r="303" spans="2:11" x14ac:dyDescent="0.35">
      <c r="B303" s="5"/>
      <c r="J303" s="8"/>
      <c r="K303" s="40" t="e">
        <f ca="1">OFFSET(SIOPI_PADRAO!$E$4,MATCH(E303,Tabela14[Documento],0)-1,0)</f>
        <v>#N/A</v>
      </c>
    </row>
    <row r="304" spans="2:11" x14ac:dyDescent="0.35">
      <c r="B304" s="5"/>
      <c r="J304" s="8"/>
      <c r="K304" s="40" t="e">
        <f ca="1">OFFSET(SIOPI_PADRAO!$E$4,MATCH(E304,Tabela14[Documento],0)-1,0)</f>
        <v>#N/A</v>
      </c>
    </row>
    <row r="305" spans="2:11" x14ac:dyDescent="0.35">
      <c r="B305" s="5"/>
      <c r="J305" s="8"/>
      <c r="K305" s="40" t="e">
        <f ca="1">OFFSET(SIOPI_PADRAO!$E$4,MATCH(E305,Tabela14[Documento],0)-1,0)</f>
        <v>#N/A</v>
      </c>
    </row>
    <row r="306" spans="2:11" x14ac:dyDescent="0.35">
      <c r="B306" s="5"/>
      <c r="J306" s="8"/>
      <c r="K306" s="40" t="e">
        <f ca="1">OFFSET(SIOPI_PADRAO!$E$4,MATCH(E306,Tabela14[Documento],0)-1,0)</f>
        <v>#N/A</v>
      </c>
    </row>
    <row r="307" spans="2:11" x14ac:dyDescent="0.35">
      <c r="B307" s="5"/>
      <c r="J307" s="8"/>
      <c r="K307" s="40" t="e">
        <f ca="1">OFFSET(SIOPI_PADRAO!$E$4,MATCH(E307,Tabela14[Documento],0)-1,0)</f>
        <v>#N/A</v>
      </c>
    </row>
    <row r="308" spans="2:11" x14ac:dyDescent="0.35">
      <c r="B308" s="5"/>
      <c r="J308" s="8"/>
      <c r="K308" s="40" t="e">
        <f ca="1">OFFSET(SIOPI_PADRAO!$E$4,MATCH(E308,Tabela14[Documento],0)-1,0)</f>
        <v>#N/A</v>
      </c>
    </row>
    <row r="309" spans="2:11" x14ac:dyDescent="0.35">
      <c r="B309" s="5"/>
      <c r="J309" s="8"/>
      <c r="K309" s="40" t="e">
        <f ca="1">OFFSET(SIOPI_PADRAO!$E$4,MATCH(E309,Tabela14[Documento],0)-1,0)</f>
        <v>#N/A</v>
      </c>
    </row>
    <row r="310" spans="2:11" x14ac:dyDescent="0.35">
      <c r="B310" s="5"/>
      <c r="J310" s="8"/>
      <c r="K310" s="40" t="e">
        <f ca="1">OFFSET(SIOPI_PADRAO!$E$4,MATCH(E310,Tabela14[Documento],0)-1,0)</f>
        <v>#N/A</v>
      </c>
    </row>
    <row r="311" spans="2:11" x14ac:dyDescent="0.35">
      <c r="B311" s="5"/>
      <c r="J311" s="8"/>
      <c r="K311" s="40" t="e">
        <f ca="1">OFFSET(SIOPI_PADRAO!$E$4,MATCH(E311,Tabela14[Documento],0)-1,0)</f>
        <v>#N/A</v>
      </c>
    </row>
    <row r="312" spans="2:11" x14ac:dyDescent="0.35">
      <c r="B312" s="5"/>
      <c r="J312" s="8"/>
      <c r="K312" s="40" t="e">
        <f ca="1">OFFSET(SIOPI_PADRAO!$E$4,MATCH(E312,Tabela14[Documento],0)-1,0)</f>
        <v>#N/A</v>
      </c>
    </row>
    <row r="313" spans="2:11" x14ac:dyDescent="0.35">
      <c r="B313" s="5"/>
      <c r="J313" s="8"/>
      <c r="K313" s="40" t="e">
        <f ca="1">OFFSET(SIOPI_PADRAO!$E$4,MATCH(E313,Tabela14[Documento],0)-1,0)</f>
        <v>#N/A</v>
      </c>
    </row>
    <row r="314" spans="2:11" x14ac:dyDescent="0.35">
      <c r="B314" s="5"/>
      <c r="J314" s="8"/>
      <c r="K314" s="40" t="e">
        <f ca="1">OFFSET(SIOPI_PADRAO!$E$4,MATCH(E314,Tabela14[Documento],0)-1,0)</f>
        <v>#N/A</v>
      </c>
    </row>
    <row r="315" spans="2:11" x14ac:dyDescent="0.35">
      <c r="B315" s="5"/>
      <c r="J315" s="8"/>
      <c r="K315" s="40" t="e">
        <f ca="1">OFFSET(SIOPI_PADRAO!$E$4,MATCH(E315,Tabela14[Documento],0)-1,0)</f>
        <v>#N/A</v>
      </c>
    </row>
    <row r="316" spans="2:11" x14ac:dyDescent="0.35">
      <c r="B316" s="5"/>
      <c r="J316" s="8"/>
      <c r="K316" s="40" t="e">
        <f ca="1">OFFSET(SIOPI_PADRAO!$E$4,MATCH(E316,Tabela14[Documento],0)-1,0)</f>
        <v>#N/A</v>
      </c>
    </row>
    <row r="317" spans="2:11" x14ac:dyDescent="0.35">
      <c r="B317" s="5"/>
      <c r="J317" s="8"/>
      <c r="K317" s="40" t="e">
        <f ca="1">OFFSET(SIOPI_PADRAO!$E$4,MATCH(E317,Tabela14[Documento],0)-1,0)</f>
        <v>#N/A</v>
      </c>
    </row>
    <row r="318" spans="2:11" x14ac:dyDescent="0.35">
      <c r="B318" s="5"/>
      <c r="J318" s="8"/>
      <c r="K318" s="40" t="e">
        <f ca="1">OFFSET(SIOPI_PADRAO!$E$4,MATCH(E318,Tabela14[Documento],0)-1,0)</f>
        <v>#N/A</v>
      </c>
    </row>
    <row r="319" spans="2:11" x14ac:dyDescent="0.35">
      <c r="B319" s="5"/>
      <c r="J319" s="8"/>
      <c r="K319" s="40" t="e">
        <f ca="1">OFFSET(SIOPI_PADRAO!$E$4,MATCH(E319,Tabela14[Documento],0)-1,0)</f>
        <v>#N/A</v>
      </c>
    </row>
    <row r="320" spans="2:11" x14ac:dyDescent="0.35">
      <c r="B320" s="5"/>
      <c r="J320" s="8"/>
      <c r="K320" s="40" t="e">
        <f ca="1">OFFSET(SIOPI_PADRAO!$E$4,MATCH(E320,Tabela14[Documento],0)-1,0)</f>
        <v>#N/A</v>
      </c>
    </row>
    <row r="321" spans="2:11" x14ac:dyDescent="0.35">
      <c r="B321" s="5"/>
      <c r="J321" s="8"/>
      <c r="K321" s="40" t="e">
        <f ca="1">OFFSET(SIOPI_PADRAO!$E$4,MATCH(E321,Tabela14[Documento],0)-1,0)</f>
        <v>#N/A</v>
      </c>
    </row>
    <row r="322" spans="2:11" x14ac:dyDescent="0.35">
      <c r="B322" s="5"/>
      <c r="J322" s="8"/>
      <c r="K322" s="40" t="e">
        <f ca="1">OFFSET(SIOPI_PADRAO!$E$4,MATCH(E322,Tabela14[Documento],0)-1,0)</f>
        <v>#N/A</v>
      </c>
    </row>
    <row r="323" spans="2:11" x14ac:dyDescent="0.35">
      <c r="B323" s="5"/>
      <c r="J323" s="8"/>
      <c r="K323" s="40" t="e">
        <f ca="1">OFFSET(SIOPI_PADRAO!$E$4,MATCH(E323,Tabela14[Documento],0)-1,0)</f>
        <v>#N/A</v>
      </c>
    </row>
    <row r="324" spans="2:11" x14ac:dyDescent="0.35">
      <c r="B324" s="5"/>
      <c r="J324" s="8"/>
      <c r="K324" s="40" t="e">
        <f ca="1">OFFSET(SIOPI_PADRAO!$E$4,MATCH(E324,Tabela14[Documento],0)-1,0)</f>
        <v>#N/A</v>
      </c>
    </row>
    <row r="325" spans="2:11" x14ac:dyDescent="0.35">
      <c r="B325" s="5"/>
      <c r="J325" s="8"/>
      <c r="K325" s="40" t="e">
        <f ca="1">OFFSET(SIOPI_PADRAO!$E$4,MATCH(E325,Tabela14[Documento],0)-1,0)</f>
        <v>#N/A</v>
      </c>
    </row>
    <row r="326" spans="2:11" x14ac:dyDescent="0.35">
      <c r="B326" s="5"/>
      <c r="J326" s="8"/>
      <c r="K326" s="40" t="e">
        <f ca="1">OFFSET(SIOPI_PADRAO!$E$4,MATCH(E326,Tabela14[Documento],0)-1,0)</f>
        <v>#N/A</v>
      </c>
    </row>
    <row r="327" spans="2:11" x14ac:dyDescent="0.35">
      <c r="B327" s="5"/>
      <c r="J327" s="8"/>
      <c r="K327" s="40" t="e">
        <f ca="1">OFFSET(SIOPI_PADRAO!$E$4,MATCH(E327,Tabela14[Documento],0)-1,0)</f>
        <v>#N/A</v>
      </c>
    </row>
    <row r="328" spans="2:11" x14ac:dyDescent="0.35">
      <c r="B328" s="5"/>
      <c r="J328" s="8"/>
      <c r="K328" s="40" t="e">
        <f ca="1">OFFSET(SIOPI_PADRAO!$E$4,MATCH(E328,Tabela14[Documento],0)-1,0)</f>
        <v>#N/A</v>
      </c>
    </row>
    <row r="329" spans="2:11" x14ac:dyDescent="0.35">
      <c r="B329" s="5"/>
      <c r="J329" s="8"/>
      <c r="K329" s="40" t="e">
        <f ca="1">OFFSET(SIOPI_PADRAO!$E$4,MATCH(E329,Tabela14[Documento],0)-1,0)</f>
        <v>#N/A</v>
      </c>
    </row>
    <row r="330" spans="2:11" x14ac:dyDescent="0.35">
      <c r="B330" s="5"/>
      <c r="J330" s="8"/>
      <c r="K330" s="40" t="e">
        <f ca="1">OFFSET(SIOPI_PADRAO!$E$4,MATCH(E330,Tabela14[Documento],0)-1,0)</f>
        <v>#N/A</v>
      </c>
    </row>
    <row r="331" spans="2:11" x14ac:dyDescent="0.35">
      <c r="B331" s="5"/>
      <c r="J331" s="8"/>
      <c r="K331" s="40" t="e">
        <f ca="1">OFFSET(SIOPI_PADRAO!$E$4,MATCH(E331,Tabela14[Documento],0)-1,0)</f>
        <v>#N/A</v>
      </c>
    </row>
    <row r="332" spans="2:11" x14ac:dyDescent="0.35">
      <c r="B332" s="5"/>
      <c r="J332" s="8"/>
      <c r="K332" s="40" t="e">
        <f ca="1">OFFSET(SIOPI_PADRAO!$E$4,MATCH(E332,Tabela14[Documento],0)-1,0)</f>
        <v>#N/A</v>
      </c>
    </row>
    <row r="333" spans="2:11" x14ac:dyDescent="0.35">
      <c r="B333" s="5"/>
      <c r="J333" s="8"/>
      <c r="K333" s="40" t="e">
        <f ca="1">OFFSET(SIOPI_PADRAO!$E$4,MATCH(E333,Tabela14[Documento],0)-1,0)</f>
        <v>#N/A</v>
      </c>
    </row>
    <row r="334" spans="2:11" x14ac:dyDescent="0.35">
      <c r="B334" s="5"/>
      <c r="J334" s="8"/>
      <c r="K334" s="40" t="e">
        <f ca="1">OFFSET(SIOPI_PADRAO!$E$4,MATCH(E334,Tabela14[Documento],0)-1,0)</f>
        <v>#N/A</v>
      </c>
    </row>
    <row r="335" spans="2:11" x14ac:dyDescent="0.35">
      <c r="B335" s="5"/>
      <c r="J335" s="8"/>
      <c r="K335" s="40" t="e">
        <f ca="1">OFFSET(SIOPI_PADRAO!$E$4,MATCH(E335,Tabela14[Documento],0)-1,0)</f>
        <v>#N/A</v>
      </c>
    </row>
    <row r="336" spans="2:11" x14ac:dyDescent="0.35">
      <c r="B336" s="5"/>
      <c r="J336" s="8"/>
      <c r="K336" s="40" t="e">
        <f ca="1">OFFSET(SIOPI_PADRAO!$E$4,MATCH(E336,Tabela14[Documento],0)-1,0)</f>
        <v>#N/A</v>
      </c>
    </row>
    <row r="337" spans="2:11" x14ac:dyDescent="0.35">
      <c r="B337" s="5"/>
      <c r="J337" s="8"/>
      <c r="K337" s="40" t="e">
        <f ca="1">OFFSET(SIOPI_PADRAO!$E$4,MATCH(E337,Tabela14[Documento],0)-1,0)</f>
        <v>#N/A</v>
      </c>
    </row>
    <row r="338" spans="2:11" x14ac:dyDescent="0.35">
      <c r="B338" s="5"/>
      <c r="J338" s="8"/>
      <c r="K338" s="40" t="e">
        <f ca="1">OFFSET(SIOPI_PADRAO!$E$4,MATCH(E338,Tabela14[Documento],0)-1,0)</f>
        <v>#N/A</v>
      </c>
    </row>
    <row r="339" spans="2:11" x14ac:dyDescent="0.35">
      <c r="B339" s="5"/>
      <c r="J339" s="8"/>
      <c r="K339" s="40" t="e">
        <f ca="1">OFFSET(SIOPI_PADRAO!$E$4,MATCH(E339,Tabela14[Documento],0)-1,0)</f>
        <v>#N/A</v>
      </c>
    </row>
    <row r="340" spans="2:11" x14ac:dyDescent="0.35">
      <c r="B340" s="5"/>
      <c r="J340" s="8"/>
      <c r="K340" s="40" t="e">
        <f ca="1">OFFSET(SIOPI_PADRAO!$E$4,MATCH(E340,Tabela14[Documento],0)-1,0)</f>
        <v>#N/A</v>
      </c>
    </row>
    <row r="341" spans="2:11" x14ac:dyDescent="0.35">
      <c r="B341" s="5"/>
      <c r="J341" s="8"/>
      <c r="K341" s="40" t="e">
        <f ca="1">OFFSET(SIOPI_PADRAO!$E$4,MATCH(E341,Tabela14[Documento],0)-1,0)</f>
        <v>#N/A</v>
      </c>
    </row>
    <row r="342" spans="2:11" x14ac:dyDescent="0.35">
      <c r="B342" s="5"/>
      <c r="J342" s="8"/>
      <c r="K342" s="40" t="e">
        <f ca="1">OFFSET(SIOPI_PADRAO!$E$4,MATCH(E342,Tabela14[Documento],0)-1,0)</f>
        <v>#N/A</v>
      </c>
    </row>
    <row r="343" spans="2:11" x14ac:dyDescent="0.35">
      <c r="B343" s="5"/>
      <c r="J343" s="8"/>
      <c r="K343" s="40" t="e">
        <f ca="1">OFFSET(SIOPI_PADRAO!$E$4,MATCH(E343,Tabela14[Documento],0)-1,0)</f>
        <v>#N/A</v>
      </c>
    </row>
    <row r="344" spans="2:11" x14ac:dyDescent="0.35">
      <c r="B344" s="5"/>
      <c r="J344" s="8"/>
      <c r="K344" s="40" t="e">
        <f ca="1">OFFSET(SIOPI_PADRAO!$E$4,MATCH(E344,Tabela14[Documento],0)-1,0)</f>
        <v>#N/A</v>
      </c>
    </row>
    <row r="345" spans="2:11" x14ac:dyDescent="0.35">
      <c r="B345" s="5"/>
      <c r="J345" s="8"/>
      <c r="K345" s="40" t="e">
        <f ca="1">OFFSET(SIOPI_PADRAO!$E$4,MATCH(E345,Tabela14[Documento],0)-1,0)</f>
        <v>#N/A</v>
      </c>
    </row>
    <row r="346" spans="2:11" x14ac:dyDescent="0.35">
      <c r="B346" s="5"/>
      <c r="J346" s="8"/>
      <c r="K346" s="40" t="e">
        <f ca="1">OFFSET(SIOPI_PADRAO!$E$4,MATCH(E346,Tabela14[Documento],0)-1,0)</f>
        <v>#N/A</v>
      </c>
    </row>
    <row r="347" spans="2:11" x14ac:dyDescent="0.35">
      <c r="B347" s="5"/>
      <c r="J347" s="8"/>
      <c r="K347" s="40" t="e">
        <f ca="1">OFFSET(SIOPI_PADRAO!$E$4,MATCH(E347,Tabela14[Documento],0)-1,0)</f>
        <v>#N/A</v>
      </c>
    </row>
    <row r="348" spans="2:11" x14ac:dyDescent="0.35">
      <c r="B348" s="5"/>
      <c r="J348" s="8"/>
      <c r="K348" s="40" t="e">
        <f ca="1">OFFSET(SIOPI_PADRAO!$E$4,MATCH(E348,Tabela14[Documento],0)-1,0)</f>
        <v>#N/A</v>
      </c>
    </row>
    <row r="349" spans="2:11" x14ac:dyDescent="0.35">
      <c r="B349" s="5"/>
      <c r="J349" s="8"/>
      <c r="K349" s="40" t="e">
        <f ca="1">OFFSET(SIOPI_PADRAO!$E$4,MATCH(E349,Tabela14[Documento],0)-1,0)</f>
        <v>#N/A</v>
      </c>
    </row>
    <row r="350" spans="2:11" x14ac:dyDescent="0.35">
      <c r="B350" s="5"/>
      <c r="J350" s="8"/>
      <c r="K350" s="40" t="e">
        <f ca="1">OFFSET(SIOPI_PADRAO!$E$4,MATCH(E350,Tabela14[Documento],0)-1,0)</f>
        <v>#N/A</v>
      </c>
    </row>
    <row r="351" spans="2:11" x14ac:dyDescent="0.35">
      <c r="B351" s="5"/>
      <c r="J351" s="8"/>
      <c r="K351" s="40" t="e">
        <f ca="1">OFFSET(SIOPI_PADRAO!$E$4,MATCH(E351,Tabela14[Documento],0)-1,0)</f>
        <v>#N/A</v>
      </c>
    </row>
    <row r="352" spans="2:11" x14ac:dyDescent="0.35">
      <c r="B352" s="5"/>
      <c r="J352" s="8"/>
      <c r="K352" s="40" t="e">
        <f ca="1">OFFSET(SIOPI_PADRAO!$E$4,MATCH(E352,Tabela14[Documento],0)-1,0)</f>
        <v>#N/A</v>
      </c>
    </row>
    <row r="353" spans="2:11" x14ac:dyDescent="0.35">
      <c r="B353" s="5"/>
      <c r="J353" s="8"/>
      <c r="K353" s="40" t="e">
        <f ca="1">OFFSET(SIOPI_PADRAO!$E$4,MATCH(E353,Tabela14[Documento],0)-1,0)</f>
        <v>#N/A</v>
      </c>
    </row>
    <row r="354" spans="2:11" x14ac:dyDescent="0.35">
      <c r="B354" s="5"/>
      <c r="J354" s="8"/>
      <c r="K354" s="40" t="e">
        <f ca="1">OFFSET(SIOPI_PADRAO!$E$4,MATCH(E354,Tabela14[Documento],0)-1,0)</f>
        <v>#N/A</v>
      </c>
    </row>
    <row r="355" spans="2:11" x14ac:dyDescent="0.35">
      <c r="B355" s="5"/>
      <c r="J355" s="8"/>
      <c r="K355" s="40" t="e">
        <f ca="1">OFFSET(SIOPI_PADRAO!$E$4,MATCH(E355,Tabela14[Documento],0)-1,0)</f>
        <v>#N/A</v>
      </c>
    </row>
    <row r="356" spans="2:11" x14ac:dyDescent="0.35">
      <c r="B356" s="5"/>
      <c r="J356" s="8"/>
      <c r="K356" s="40" t="e">
        <f ca="1">OFFSET(SIOPI_PADRAO!$E$4,MATCH(E356,Tabela14[Documento],0)-1,0)</f>
        <v>#N/A</v>
      </c>
    </row>
    <row r="357" spans="2:11" x14ac:dyDescent="0.35">
      <c r="B357" s="5"/>
      <c r="J357" s="8"/>
      <c r="K357" s="40" t="e">
        <f ca="1">OFFSET(SIOPI_PADRAO!$E$4,MATCH(E357,Tabela14[Documento],0)-1,0)</f>
        <v>#N/A</v>
      </c>
    </row>
    <row r="358" spans="2:11" x14ac:dyDescent="0.35">
      <c r="B358" s="5"/>
      <c r="J358" s="8"/>
      <c r="K358" s="40" t="e">
        <f ca="1">OFFSET(SIOPI_PADRAO!$E$4,MATCH(E358,Tabela14[Documento],0)-1,0)</f>
        <v>#N/A</v>
      </c>
    </row>
    <row r="359" spans="2:11" x14ac:dyDescent="0.35">
      <c r="B359" s="5"/>
      <c r="J359" s="8"/>
      <c r="K359" s="40" t="e">
        <f ca="1">OFFSET(SIOPI_PADRAO!$E$4,MATCH(E359,Tabela14[Documento],0)-1,0)</f>
        <v>#N/A</v>
      </c>
    </row>
    <row r="360" spans="2:11" x14ac:dyDescent="0.35">
      <c r="B360" s="5"/>
      <c r="J360" s="8"/>
      <c r="K360" s="40" t="e">
        <f ca="1">OFFSET(SIOPI_PADRAO!$E$4,MATCH(E360,Tabela14[Documento],0)-1,0)</f>
        <v>#N/A</v>
      </c>
    </row>
    <row r="361" spans="2:11" x14ac:dyDescent="0.35">
      <c r="B361" s="5"/>
      <c r="J361" s="8"/>
      <c r="K361" s="40" t="e">
        <f ca="1">OFFSET(SIOPI_PADRAO!$E$4,MATCH(E361,Tabela14[Documento],0)-1,0)</f>
        <v>#N/A</v>
      </c>
    </row>
    <row r="362" spans="2:11" x14ac:dyDescent="0.35">
      <c r="B362" s="5"/>
      <c r="J362" s="8"/>
      <c r="K362" s="40" t="e">
        <f ca="1">OFFSET(SIOPI_PADRAO!$E$4,MATCH(E362,Tabela14[Documento],0)-1,0)</f>
        <v>#N/A</v>
      </c>
    </row>
    <row r="363" spans="2:11" x14ac:dyDescent="0.35">
      <c r="B363" s="5"/>
      <c r="J363" s="8"/>
      <c r="K363" s="40" t="e">
        <f ca="1">OFFSET(SIOPI_PADRAO!$E$4,MATCH(E363,Tabela14[Documento],0)-1,0)</f>
        <v>#N/A</v>
      </c>
    </row>
    <row r="364" spans="2:11" x14ac:dyDescent="0.35">
      <c r="B364" s="5"/>
      <c r="J364" s="8"/>
      <c r="K364" s="40" t="e">
        <f ca="1">OFFSET(SIOPI_PADRAO!$E$4,MATCH(E364,Tabela14[Documento],0)-1,0)</f>
        <v>#N/A</v>
      </c>
    </row>
    <row r="365" spans="2:11" x14ac:dyDescent="0.35">
      <c r="B365" s="5"/>
      <c r="J365" s="8"/>
      <c r="K365" s="40" t="e">
        <f ca="1">OFFSET(SIOPI_PADRAO!$E$4,MATCH(E365,Tabela14[Documento],0)-1,0)</f>
        <v>#N/A</v>
      </c>
    </row>
    <row r="366" spans="2:11" x14ac:dyDescent="0.35">
      <c r="B366" s="5"/>
      <c r="J366" s="8"/>
      <c r="K366" s="40" t="e">
        <f ca="1">OFFSET(SIOPI_PADRAO!$E$4,MATCH(E366,Tabela14[Documento],0)-1,0)</f>
        <v>#N/A</v>
      </c>
    </row>
    <row r="367" spans="2:11" x14ac:dyDescent="0.35">
      <c r="B367" s="5"/>
      <c r="J367" s="8"/>
      <c r="K367" s="40" t="e">
        <f ca="1">OFFSET(SIOPI_PADRAO!$E$4,MATCH(E367,Tabela14[Documento],0)-1,0)</f>
        <v>#N/A</v>
      </c>
    </row>
    <row r="368" spans="2:11" x14ac:dyDescent="0.35">
      <c r="B368" s="5"/>
      <c r="J368" s="8"/>
      <c r="K368" s="40" t="e">
        <f ca="1">OFFSET(SIOPI_PADRAO!$E$4,MATCH(E368,Tabela14[Documento],0)-1,0)</f>
        <v>#N/A</v>
      </c>
    </row>
    <row r="369" spans="2:11" x14ac:dyDescent="0.35">
      <c r="B369" s="5"/>
      <c r="J369" s="8"/>
      <c r="K369" s="40" t="e">
        <f ca="1">OFFSET(SIOPI_PADRAO!$E$4,MATCH(E369,Tabela14[Documento],0)-1,0)</f>
        <v>#N/A</v>
      </c>
    </row>
    <row r="370" spans="2:11" x14ac:dyDescent="0.35">
      <c r="B370" s="5"/>
      <c r="J370" s="8"/>
      <c r="K370" s="40" t="e">
        <f ca="1">OFFSET(SIOPI_PADRAO!$E$4,MATCH(E370,Tabela14[Documento],0)-1,0)</f>
        <v>#N/A</v>
      </c>
    </row>
    <row r="371" spans="2:11" x14ac:dyDescent="0.35">
      <c r="B371" s="5"/>
      <c r="J371" s="8"/>
      <c r="K371" s="40" t="e">
        <f ca="1">OFFSET(SIOPI_PADRAO!$E$4,MATCH(E371,Tabela14[Documento],0)-1,0)</f>
        <v>#N/A</v>
      </c>
    </row>
    <row r="372" spans="2:11" x14ac:dyDescent="0.35">
      <c r="B372" s="5"/>
      <c r="J372" s="8"/>
      <c r="K372" s="40" t="e">
        <f ca="1">OFFSET(SIOPI_PADRAO!$E$4,MATCH(E372,Tabela14[Documento],0)-1,0)</f>
        <v>#N/A</v>
      </c>
    </row>
    <row r="373" spans="2:11" x14ac:dyDescent="0.35">
      <c r="B373" s="5"/>
      <c r="J373" s="8"/>
      <c r="K373" s="40" t="e">
        <f ca="1">OFFSET(SIOPI_PADRAO!$E$4,MATCH(E373,Tabela14[Documento],0)-1,0)</f>
        <v>#N/A</v>
      </c>
    </row>
    <row r="374" spans="2:11" x14ac:dyDescent="0.35">
      <c r="B374" s="5"/>
      <c r="J374" s="8"/>
      <c r="K374" s="40" t="e">
        <f ca="1">OFFSET(SIOPI_PADRAO!$E$4,MATCH(E374,Tabela14[Documento],0)-1,0)</f>
        <v>#N/A</v>
      </c>
    </row>
    <row r="375" spans="2:11" x14ac:dyDescent="0.35">
      <c r="B375" s="5"/>
      <c r="J375" s="8"/>
      <c r="K375" s="40" t="e">
        <f ca="1">OFFSET(SIOPI_PADRAO!$E$4,MATCH(E375,Tabela14[Documento],0)-1,0)</f>
        <v>#N/A</v>
      </c>
    </row>
    <row r="376" spans="2:11" x14ac:dyDescent="0.35">
      <c r="B376" s="5"/>
      <c r="J376" s="8"/>
      <c r="K376" s="40" t="e">
        <f ca="1">OFFSET(SIOPI_PADRAO!$E$4,MATCH(E376,Tabela14[Documento],0)-1,0)</f>
        <v>#N/A</v>
      </c>
    </row>
    <row r="377" spans="2:11" x14ac:dyDescent="0.35">
      <c r="B377" s="5"/>
      <c r="J377" s="8"/>
      <c r="K377" s="40" t="e">
        <f ca="1">OFFSET(SIOPI_PADRAO!$E$4,MATCH(E377,Tabela14[Documento],0)-1,0)</f>
        <v>#N/A</v>
      </c>
    </row>
    <row r="378" spans="2:11" x14ac:dyDescent="0.35">
      <c r="B378" s="5"/>
      <c r="J378" s="8"/>
      <c r="K378" s="40" t="e">
        <f ca="1">OFFSET(SIOPI_PADRAO!$E$4,MATCH(E378,Tabela14[Documento],0)-1,0)</f>
        <v>#N/A</v>
      </c>
    </row>
    <row r="379" spans="2:11" x14ac:dyDescent="0.35">
      <c r="B379" s="5"/>
      <c r="J379" s="8"/>
      <c r="K379" s="40" t="e">
        <f ca="1">OFFSET(SIOPI_PADRAO!$E$4,MATCH(E379,Tabela14[Documento],0)-1,0)</f>
        <v>#N/A</v>
      </c>
    </row>
    <row r="380" spans="2:11" x14ac:dyDescent="0.35">
      <c r="B380" s="5"/>
      <c r="J380" s="8"/>
      <c r="K380" s="40" t="e">
        <f ca="1">OFFSET(SIOPI_PADRAO!$E$4,MATCH(E380,Tabela14[Documento],0)-1,0)</f>
        <v>#N/A</v>
      </c>
    </row>
    <row r="381" spans="2:11" x14ac:dyDescent="0.35">
      <c r="B381" s="5"/>
      <c r="J381" s="8"/>
      <c r="K381" s="40" t="e">
        <f ca="1">OFFSET(SIOPI_PADRAO!$E$4,MATCH(E381,Tabela14[Documento],0)-1,0)</f>
        <v>#N/A</v>
      </c>
    </row>
    <row r="382" spans="2:11" x14ac:dyDescent="0.35">
      <c r="B382" s="5"/>
      <c r="J382" s="8"/>
      <c r="K382" s="40" t="e">
        <f ca="1">OFFSET(SIOPI_PADRAO!$E$4,MATCH(E382,Tabela14[Documento],0)-1,0)</f>
        <v>#N/A</v>
      </c>
    </row>
    <row r="383" spans="2:11" x14ac:dyDescent="0.35">
      <c r="B383" s="5"/>
      <c r="J383" s="8"/>
      <c r="K383" s="40" t="e">
        <f ca="1">OFFSET(SIOPI_PADRAO!$E$4,MATCH(E383,Tabela14[Documento],0)-1,0)</f>
        <v>#N/A</v>
      </c>
    </row>
    <row r="384" spans="2:11" x14ac:dyDescent="0.35">
      <c r="B384" s="5"/>
      <c r="J384" s="8"/>
      <c r="K384" s="40" t="e">
        <f ca="1">OFFSET(SIOPI_PADRAO!$E$4,MATCH(E384,Tabela14[Documento],0)-1,0)</f>
        <v>#N/A</v>
      </c>
    </row>
    <row r="385" spans="2:11" x14ac:dyDescent="0.35">
      <c r="B385" s="5"/>
      <c r="J385" s="8"/>
      <c r="K385" s="40" t="e">
        <f ca="1">OFFSET(SIOPI_PADRAO!$E$4,MATCH(E385,Tabela14[Documento],0)-1,0)</f>
        <v>#N/A</v>
      </c>
    </row>
    <row r="386" spans="2:11" x14ac:dyDescent="0.35">
      <c r="B386" s="5"/>
      <c r="J386" s="8"/>
      <c r="K386" s="40" t="e">
        <f ca="1">OFFSET(SIOPI_PADRAO!$E$4,MATCH(E386,Tabela14[Documento],0)-1,0)</f>
        <v>#N/A</v>
      </c>
    </row>
    <row r="387" spans="2:11" x14ac:dyDescent="0.35">
      <c r="B387" s="5"/>
      <c r="J387" s="8"/>
      <c r="K387" s="40" t="e">
        <f ca="1">OFFSET(SIOPI_PADRAO!$E$4,MATCH(E387,Tabela14[Documento],0)-1,0)</f>
        <v>#N/A</v>
      </c>
    </row>
    <row r="388" spans="2:11" x14ac:dyDescent="0.35">
      <c r="B388" s="5"/>
      <c r="J388" s="8"/>
      <c r="K388" s="40" t="e">
        <f ca="1">OFFSET(SIOPI_PADRAO!$E$4,MATCH(E388,Tabela14[Documento],0)-1,0)</f>
        <v>#N/A</v>
      </c>
    </row>
    <row r="389" spans="2:11" x14ac:dyDescent="0.35">
      <c r="B389" s="5"/>
      <c r="J389" s="8"/>
      <c r="K389" s="40" t="e">
        <f ca="1">OFFSET(SIOPI_PADRAO!$E$4,MATCH(E389,Tabela14[Documento],0)-1,0)</f>
        <v>#N/A</v>
      </c>
    </row>
    <row r="390" spans="2:11" x14ac:dyDescent="0.35">
      <c r="B390" s="5"/>
      <c r="J390" s="8"/>
      <c r="K390" s="40" t="e">
        <f ca="1">OFFSET(SIOPI_PADRAO!$E$4,MATCH(E390,Tabela14[Documento],0)-1,0)</f>
        <v>#N/A</v>
      </c>
    </row>
    <row r="391" spans="2:11" x14ac:dyDescent="0.35">
      <c r="B391" s="5"/>
      <c r="J391" s="8"/>
      <c r="K391" s="40" t="e">
        <f ca="1">OFFSET(SIOPI_PADRAO!$E$4,MATCH(E391,Tabela14[Documento],0)-1,0)</f>
        <v>#N/A</v>
      </c>
    </row>
    <row r="392" spans="2:11" x14ac:dyDescent="0.35">
      <c r="B392" s="5"/>
      <c r="J392" s="8"/>
      <c r="K392" s="40" t="e">
        <f ca="1">OFFSET(SIOPI_PADRAO!$E$4,MATCH(E392,Tabela14[Documento],0)-1,0)</f>
        <v>#N/A</v>
      </c>
    </row>
    <row r="393" spans="2:11" x14ac:dyDescent="0.35">
      <c r="B393" s="5"/>
      <c r="J393" s="8"/>
      <c r="K393" s="40" t="e">
        <f ca="1">OFFSET(SIOPI_PADRAO!$E$4,MATCH(E393,Tabela14[Documento],0)-1,0)</f>
        <v>#N/A</v>
      </c>
    </row>
    <row r="394" spans="2:11" x14ac:dyDescent="0.35">
      <c r="B394" s="5"/>
      <c r="J394" s="8"/>
      <c r="K394" s="40" t="e">
        <f ca="1">OFFSET(SIOPI_PADRAO!$E$4,MATCH(E394,Tabela14[Documento],0)-1,0)</f>
        <v>#N/A</v>
      </c>
    </row>
    <row r="395" spans="2:11" x14ac:dyDescent="0.35">
      <c r="B395" s="5"/>
      <c r="J395" s="8"/>
      <c r="K395" s="40" t="e">
        <f ca="1">OFFSET(SIOPI_PADRAO!$E$4,MATCH(E395,Tabela14[Documento],0)-1,0)</f>
        <v>#N/A</v>
      </c>
    </row>
    <row r="396" spans="2:11" x14ac:dyDescent="0.35">
      <c r="B396" s="5"/>
      <c r="J396" s="8"/>
      <c r="K396" s="40" t="e">
        <f ca="1">OFFSET(SIOPI_PADRAO!$E$4,MATCH(E396,Tabela14[Documento],0)-1,0)</f>
        <v>#N/A</v>
      </c>
    </row>
    <row r="397" spans="2:11" x14ac:dyDescent="0.35">
      <c r="B397" s="5"/>
      <c r="J397" s="8"/>
      <c r="K397" s="40" t="e">
        <f ca="1">OFFSET(SIOPI_PADRAO!$E$4,MATCH(E397,Tabela14[Documento],0)-1,0)</f>
        <v>#N/A</v>
      </c>
    </row>
    <row r="398" spans="2:11" x14ac:dyDescent="0.35">
      <c r="B398" s="5"/>
      <c r="J398" s="8"/>
      <c r="K398" s="40" t="e">
        <f ca="1">OFFSET(SIOPI_PADRAO!$E$4,MATCH(E398,Tabela14[Documento],0)-1,0)</f>
        <v>#N/A</v>
      </c>
    </row>
    <row r="399" spans="2:11" x14ac:dyDescent="0.35">
      <c r="B399" s="5"/>
      <c r="J399" s="8"/>
      <c r="K399" s="40" t="e">
        <f ca="1">OFFSET(SIOPI_PADRAO!$E$4,MATCH(E399,Tabela14[Documento],0)-1,0)</f>
        <v>#N/A</v>
      </c>
    </row>
    <row r="400" spans="2:11" x14ac:dyDescent="0.35">
      <c r="B400" s="5"/>
      <c r="J400" s="8"/>
      <c r="K400" s="40" t="e">
        <f ca="1">OFFSET(SIOPI_PADRAO!$E$4,MATCH(E400,Tabela14[Documento],0)-1,0)</f>
        <v>#N/A</v>
      </c>
    </row>
    <row r="401" spans="2:11" x14ac:dyDescent="0.35">
      <c r="B401" s="5"/>
      <c r="J401" s="8"/>
      <c r="K401" s="40" t="e">
        <f ca="1">OFFSET(SIOPI_PADRAO!$E$4,MATCH(E401,Tabela14[Documento],0)-1,0)</f>
        <v>#N/A</v>
      </c>
    </row>
    <row r="402" spans="2:11" x14ac:dyDescent="0.35">
      <c r="B402" s="5"/>
      <c r="J402" s="8"/>
      <c r="K402" s="40" t="e">
        <f ca="1">OFFSET(SIOPI_PADRAO!$E$4,MATCH(E402,Tabela14[Documento],0)-1,0)</f>
        <v>#N/A</v>
      </c>
    </row>
    <row r="403" spans="2:11" x14ac:dyDescent="0.35">
      <c r="B403" s="5"/>
      <c r="J403" s="8"/>
      <c r="K403" s="40" t="e">
        <f ca="1">OFFSET(SIOPI_PADRAO!$E$4,MATCH(E403,Tabela14[Documento],0)-1,0)</f>
        <v>#N/A</v>
      </c>
    </row>
    <row r="404" spans="2:11" x14ac:dyDescent="0.35">
      <c r="B404" s="5"/>
      <c r="J404" s="8"/>
      <c r="K404" s="40" t="e">
        <f ca="1">OFFSET(SIOPI_PADRAO!$E$4,MATCH(E404,Tabela14[Documento],0)-1,0)</f>
        <v>#N/A</v>
      </c>
    </row>
    <row r="405" spans="2:11" x14ac:dyDescent="0.35">
      <c r="B405" s="5"/>
      <c r="J405" s="8"/>
      <c r="K405" s="40" t="e">
        <f ca="1">OFFSET(SIOPI_PADRAO!$E$4,MATCH(E405,Tabela14[Documento],0)-1,0)</f>
        <v>#N/A</v>
      </c>
    </row>
    <row r="406" spans="2:11" x14ac:dyDescent="0.35">
      <c r="B406" s="5"/>
      <c r="J406" s="8"/>
      <c r="K406" s="40" t="e">
        <f ca="1">OFFSET(SIOPI_PADRAO!$E$4,MATCH(E406,Tabela14[Documento],0)-1,0)</f>
        <v>#N/A</v>
      </c>
    </row>
    <row r="407" spans="2:11" x14ac:dyDescent="0.35">
      <c r="B407" s="5"/>
      <c r="J407" s="8"/>
      <c r="K407" s="40" t="e">
        <f ca="1">OFFSET(SIOPI_PADRAO!$E$4,MATCH(E407,Tabela14[Documento],0)-1,0)</f>
        <v>#N/A</v>
      </c>
    </row>
    <row r="408" spans="2:11" x14ac:dyDescent="0.35">
      <c r="B408" s="5"/>
      <c r="J408" s="8"/>
      <c r="K408" s="40" t="e">
        <f ca="1">OFFSET(SIOPI_PADRAO!$E$4,MATCH(E408,Tabela14[Documento],0)-1,0)</f>
        <v>#N/A</v>
      </c>
    </row>
    <row r="409" spans="2:11" x14ac:dyDescent="0.35">
      <c r="B409" s="5"/>
      <c r="J409" s="8"/>
      <c r="K409" s="40" t="e">
        <f ca="1">OFFSET(SIOPI_PADRAO!$E$4,MATCH(E409,Tabela14[Documento],0)-1,0)</f>
        <v>#N/A</v>
      </c>
    </row>
    <row r="410" spans="2:11" x14ac:dyDescent="0.35">
      <c r="B410" s="5"/>
      <c r="J410" s="8"/>
      <c r="K410" s="40" t="e">
        <f ca="1">OFFSET(SIOPI_PADRAO!$E$4,MATCH(E410,Tabela14[Documento],0)-1,0)</f>
        <v>#N/A</v>
      </c>
    </row>
    <row r="411" spans="2:11" x14ac:dyDescent="0.35">
      <c r="B411" s="5"/>
      <c r="J411" s="8"/>
      <c r="K411" s="40" t="e">
        <f ca="1">OFFSET(SIOPI_PADRAO!$E$4,MATCH(E411,Tabela14[Documento],0)-1,0)</f>
        <v>#N/A</v>
      </c>
    </row>
    <row r="412" spans="2:11" x14ac:dyDescent="0.35">
      <c r="B412" s="5"/>
      <c r="J412" s="8"/>
      <c r="K412" s="40" t="e">
        <f ca="1">OFFSET(SIOPI_PADRAO!$E$4,MATCH(E412,Tabela14[Documento],0)-1,0)</f>
        <v>#N/A</v>
      </c>
    </row>
    <row r="413" spans="2:11" x14ac:dyDescent="0.35">
      <c r="B413" s="5"/>
      <c r="J413" s="8"/>
      <c r="K413" s="40" t="e">
        <f ca="1">OFFSET(SIOPI_PADRAO!$E$4,MATCH(E413,Tabela14[Documento],0)-1,0)</f>
        <v>#N/A</v>
      </c>
    </row>
    <row r="414" spans="2:11" x14ac:dyDescent="0.35">
      <c r="B414" s="5"/>
      <c r="J414" s="8"/>
      <c r="K414" s="40" t="e">
        <f ca="1">OFFSET(SIOPI_PADRAO!$E$4,MATCH(E414,Tabela14[Documento],0)-1,0)</f>
        <v>#N/A</v>
      </c>
    </row>
    <row r="415" spans="2:11" x14ac:dyDescent="0.35">
      <c r="B415" s="5"/>
      <c r="J415" s="8"/>
      <c r="K415" s="40" t="e">
        <f ca="1">OFFSET(SIOPI_PADRAO!$E$4,MATCH(E415,Tabela14[Documento],0)-1,0)</f>
        <v>#N/A</v>
      </c>
    </row>
    <row r="416" spans="2:11" x14ac:dyDescent="0.35">
      <c r="B416" s="5"/>
      <c r="J416" s="8"/>
      <c r="K416" s="40" t="e">
        <f ca="1">OFFSET(SIOPI_PADRAO!$E$4,MATCH(E416,Tabela14[Documento],0)-1,0)</f>
        <v>#N/A</v>
      </c>
    </row>
    <row r="417" spans="2:11" x14ac:dyDescent="0.35">
      <c r="B417" s="5"/>
      <c r="J417" s="8"/>
      <c r="K417" s="40" t="e">
        <f ca="1">OFFSET(SIOPI_PADRAO!$E$4,MATCH(E417,Tabela14[Documento],0)-1,0)</f>
        <v>#N/A</v>
      </c>
    </row>
    <row r="418" spans="2:11" x14ac:dyDescent="0.35">
      <c r="B418" s="5"/>
      <c r="J418" s="8"/>
      <c r="K418" s="40" t="e">
        <f ca="1">OFFSET(SIOPI_PADRAO!$E$4,MATCH(E418,Tabela14[Documento],0)-1,0)</f>
        <v>#N/A</v>
      </c>
    </row>
    <row r="419" spans="2:11" x14ac:dyDescent="0.35">
      <c r="B419" s="5"/>
      <c r="J419" s="8"/>
      <c r="K419" s="40" t="e">
        <f ca="1">OFFSET(SIOPI_PADRAO!$E$4,MATCH(E419,Tabela14[Documento],0)-1,0)</f>
        <v>#N/A</v>
      </c>
    </row>
    <row r="420" spans="2:11" x14ac:dyDescent="0.35">
      <c r="B420" s="5"/>
      <c r="J420" s="8"/>
      <c r="K420" s="40" t="e">
        <f ca="1">OFFSET(SIOPI_PADRAO!$E$4,MATCH(E420,Tabela14[Documento],0)-1,0)</f>
        <v>#N/A</v>
      </c>
    </row>
    <row r="421" spans="2:11" x14ac:dyDescent="0.35">
      <c r="B421" s="5"/>
      <c r="J421" s="8"/>
      <c r="K421" s="40" t="e">
        <f ca="1">OFFSET(SIOPI_PADRAO!$E$4,MATCH(E421,Tabela14[Documento],0)-1,0)</f>
        <v>#N/A</v>
      </c>
    </row>
    <row r="422" spans="2:11" x14ac:dyDescent="0.35">
      <c r="B422" s="5"/>
      <c r="J422" s="8"/>
      <c r="K422" s="40" t="e">
        <f ca="1">OFFSET(SIOPI_PADRAO!$E$4,MATCH(E422,Tabela14[Documento],0)-1,0)</f>
        <v>#N/A</v>
      </c>
    </row>
    <row r="423" spans="2:11" x14ac:dyDescent="0.35">
      <c r="B423" s="5"/>
      <c r="J423" s="8"/>
      <c r="K423" s="40" t="e">
        <f ca="1">OFFSET(SIOPI_PADRAO!$E$4,MATCH(E423,Tabela14[Documento],0)-1,0)</f>
        <v>#N/A</v>
      </c>
    </row>
    <row r="424" spans="2:11" x14ac:dyDescent="0.35">
      <c r="B424" s="5"/>
      <c r="J424" s="8"/>
      <c r="K424" s="40" t="e">
        <f ca="1">OFFSET(SIOPI_PADRAO!$E$4,MATCH(E424,Tabela14[Documento],0)-1,0)</f>
        <v>#N/A</v>
      </c>
    </row>
    <row r="425" spans="2:11" x14ac:dyDescent="0.35">
      <c r="B425" s="5"/>
      <c r="J425" s="8"/>
      <c r="K425" s="40" t="e">
        <f ca="1">OFFSET(SIOPI_PADRAO!$E$4,MATCH(E425,Tabela14[Documento],0)-1,0)</f>
        <v>#N/A</v>
      </c>
    </row>
    <row r="426" spans="2:11" x14ac:dyDescent="0.35">
      <c r="B426" s="5"/>
      <c r="J426" s="8"/>
      <c r="K426" s="40" t="e">
        <f ca="1">OFFSET(SIOPI_PADRAO!$E$4,MATCH(E426,Tabela14[Documento],0)-1,0)</f>
        <v>#N/A</v>
      </c>
    </row>
    <row r="427" spans="2:11" x14ac:dyDescent="0.35">
      <c r="B427" s="5"/>
      <c r="J427" s="8"/>
      <c r="K427" s="40" t="e">
        <f ca="1">OFFSET(SIOPI_PADRAO!$E$4,MATCH(E427,Tabela14[Documento],0)-1,0)</f>
        <v>#N/A</v>
      </c>
    </row>
    <row r="428" spans="2:11" x14ac:dyDescent="0.35">
      <c r="B428" s="5"/>
      <c r="J428" s="8"/>
      <c r="K428" s="40" t="e">
        <f ca="1">OFFSET(SIOPI_PADRAO!$E$4,MATCH(E428,Tabela14[Documento],0)-1,0)</f>
        <v>#N/A</v>
      </c>
    </row>
    <row r="429" spans="2:11" x14ac:dyDescent="0.35">
      <c r="B429" s="5"/>
      <c r="J429" s="8"/>
      <c r="K429" s="40" t="e">
        <f ca="1">OFFSET(SIOPI_PADRAO!$E$4,MATCH(E429,Tabela14[Documento],0)-1,0)</f>
        <v>#N/A</v>
      </c>
    </row>
    <row r="430" spans="2:11" x14ac:dyDescent="0.35">
      <c r="B430" s="5"/>
      <c r="J430" s="8"/>
      <c r="K430" s="40" t="e">
        <f ca="1">OFFSET(SIOPI_PADRAO!$E$4,MATCH(E430,Tabela14[Documento],0)-1,0)</f>
        <v>#N/A</v>
      </c>
    </row>
    <row r="431" spans="2:11" x14ac:dyDescent="0.35">
      <c r="B431" s="5"/>
      <c r="J431" s="8"/>
      <c r="K431" s="40" t="e">
        <f ca="1">OFFSET(SIOPI_PADRAO!$E$4,MATCH(E431,Tabela14[Documento],0)-1,0)</f>
        <v>#N/A</v>
      </c>
    </row>
    <row r="432" spans="2:11" x14ac:dyDescent="0.35">
      <c r="B432" s="5"/>
      <c r="J432" s="8"/>
      <c r="K432" s="40" t="e">
        <f ca="1">OFFSET(SIOPI_PADRAO!$E$4,MATCH(E432,Tabela14[Documento],0)-1,0)</f>
        <v>#N/A</v>
      </c>
    </row>
    <row r="433" spans="2:11" x14ac:dyDescent="0.35">
      <c r="B433" s="5"/>
      <c r="J433" s="8"/>
      <c r="K433" s="40" t="e">
        <f ca="1">OFFSET(SIOPI_PADRAO!$E$4,MATCH(E433,Tabela14[Documento],0)-1,0)</f>
        <v>#N/A</v>
      </c>
    </row>
    <row r="434" spans="2:11" x14ac:dyDescent="0.35">
      <c r="B434" s="5"/>
      <c r="J434" s="8"/>
      <c r="K434" s="40" t="e">
        <f ca="1">OFFSET(SIOPI_PADRAO!$E$4,MATCH(E434,Tabela14[Documento],0)-1,0)</f>
        <v>#N/A</v>
      </c>
    </row>
    <row r="435" spans="2:11" x14ac:dyDescent="0.35">
      <c r="B435" s="5"/>
      <c r="J435" s="8"/>
      <c r="K435" s="40" t="e">
        <f ca="1">OFFSET(SIOPI_PADRAO!$E$4,MATCH(E435,Tabela14[Documento],0)-1,0)</f>
        <v>#N/A</v>
      </c>
    </row>
    <row r="436" spans="2:11" x14ac:dyDescent="0.35">
      <c r="B436" s="5"/>
      <c r="J436" s="8"/>
      <c r="K436" s="40" t="e">
        <f ca="1">OFFSET(SIOPI_PADRAO!$E$4,MATCH(E436,Tabela14[Documento],0)-1,0)</f>
        <v>#N/A</v>
      </c>
    </row>
    <row r="437" spans="2:11" x14ac:dyDescent="0.35">
      <c r="B437" s="5"/>
      <c r="J437" s="8"/>
      <c r="K437" s="40" t="e">
        <f ca="1">OFFSET(SIOPI_PADRAO!$E$4,MATCH(E437,Tabela14[Documento],0)-1,0)</f>
        <v>#N/A</v>
      </c>
    </row>
    <row r="438" spans="2:11" x14ac:dyDescent="0.35">
      <c r="B438" s="5"/>
      <c r="J438" s="8"/>
      <c r="K438" s="40" t="e">
        <f ca="1">OFFSET(SIOPI_PADRAO!$E$4,MATCH(E438,Tabela14[Documento],0)-1,0)</f>
        <v>#N/A</v>
      </c>
    </row>
    <row r="439" spans="2:11" x14ac:dyDescent="0.35">
      <c r="B439" s="5"/>
      <c r="J439" s="8"/>
      <c r="K439" s="40" t="e">
        <f ca="1">OFFSET(SIOPI_PADRAO!$E$4,MATCH(E439,Tabela14[Documento],0)-1,0)</f>
        <v>#N/A</v>
      </c>
    </row>
    <row r="440" spans="2:11" x14ac:dyDescent="0.35">
      <c r="B440" s="5"/>
      <c r="J440" s="8"/>
      <c r="K440" s="40" t="e">
        <f ca="1">OFFSET(SIOPI_PADRAO!$E$4,MATCH(E440,Tabela14[Documento],0)-1,0)</f>
        <v>#N/A</v>
      </c>
    </row>
    <row r="441" spans="2:11" x14ac:dyDescent="0.35">
      <c r="B441" s="5"/>
      <c r="J441" s="8"/>
      <c r="K441" s="40" t="e">
        <f ca="1">OFFSET(SIOPI_PADRAO!$E$4,MATCH(E441,Tabela14[Documento],0)-1,0)</f>
        <v>#N/A</v>
      </c>
    </row>
    <row r="442" spans="2:11" x14ac:dyDescent="0.35">
      <c r="B442" s="5"/>
      <c r="J442" s="8"/>
      <c r="K442" s="40" t="e">
        <f ca="1">OFFSET(SIOPI_PADRAO!$E$4,MATCH(E442,Tabela14[Documento],0)-1,0)</f>
        <v>#N/A</v>
      </c>
    </row>
    <row r="443" spans="2:11" x14ac:dyDescent="0.35">
      <c r="B443" s="5"/>
      <c r="J443" s="8"/>
      <c r="K443" s="40" t="e">
        <f ca="1">OFFSET(SIOPI_PADRAO!$E$4,MATCH(E443,Tabela14[Documento],0)-1,0)</f>
        <v>#N/A</v>
      </c>
    </row>
    <row r="444" spans="2:11" x14ac:dyDescent="0.35">
      <c r="B444" s="5"/>
      <c r="J444" s="8"/>
      <c r="K444" s="40" t="e">
        <f ca="1">OFFSET(SIOPI_PADRAO!$E$4,MATCH(E444,Tabela14[Documento],0)-1,0)</f>
        <v>#N/A</v>
      </c>
    </row>
    <row r="445" spans="2:11" x14ac:dyDescent="0.35">
      <c r="B445" s="5"/>
      <c r="J445" s="8"/>
      <c r="K445" s="40" t="e">
        <f ca="1">OFFSET(SIOPI_PADRAO!$E$4,MATCH(E445,Tabela14[Documento],0)-1,0)</f>
        <v>#N/A</v>
      </c>
    </row>
    <row r="446" spans="2:11" x14ac:dyDescent="0.35">
      <c r="B446" s="5"/>
      <c r="J446" s="8"/>
      <c r="K446" s="40" t="e">
        <f ca="1">OFFSET(SIOPI_PADRAO!$E$4,MATCH(E446,Tabela14[Documento],0)-1,0)</f>
        <v>#N/A</v>
      </c>
    </row>
    <row r="447" spans="2:11" x14ac:dyDescent="0.35">
      <c r="B447" s="5"/>
      <c r="J447" s="8"/>
      <c r="K447" s="40" t="e">
        <f ca="1">OFFSET(SIOPI_PADRAO!$E$4,MATCH(E447,Tabela14[Documento],0)-1,0)</f>
        <v>#N/A</v>
      </c>
    </row>
    <row r="448" spans="2:11" x14ac:dyDescent="0.35">
      <c r="B448" s="5"/>
      <c r="J448" s="8"/>
      <c r="K448" s="40" t="e">
        <f ca="1">OFFSET(SIOPI_PADRAO!$E$4,MATCH(E448,Tabela14[Documento],0)-1,0)</f>
        <v>#N/A</v>
      </c>
    </row>
    <row r="449" spans="2:11" x14ac:dyDescent="0.35">
      <c r="B449" s="5"/>
      <c r="J449" s="8"/>
      <c r="K449" s="40" t="e">
        <f ca="1">OFFSET(SIOPI_PADRAO!$E$4,MATCH(E449,Tabela14[Documento],0)-1,0)</f>
        <v>#N/A</v>
      </c>
    </row>
    <row r="450" spans="2:11" x14ac:dyDescent="0.35">
      <c r="B450" s="5"/>
      <c r="J450" s="8"/>
      <c r="K450" s="40" t="e">
        <f ca="1">OFFSET(SIOPI_PADRAO!$E$4,MATCH(E450,Tabela14[Documento],0)-1,0)</f>
        <v>#N/A</v>
      </c>
    </row>
    <row r="451" spans="2:11" x14ac:dyDescent="0.35">
      <c r="B451" s="5"/>
      <c r="J451" s="8"/>
      <c r="K451" s="40" t="e">
        <f ca="1">OFFSET(SIOPI_PADRAO!$E$4,MATCH(E451,Tabela14[Documento],0)-1,0)</f>
        <v>#N/A</v>
      </c>
    </row>
    <row r="452" spans="2:11" x14ac:dyDescent="0.35">
      <c r="B452" s="5"/>
      <c r="J452" s="8"/>
      <c r="K452" s="40" t="e">
        <f ca="1">OFFSET(SIOPI_PADRAO!$E$4,MATCH(E452,Tabela14[Documento],0)-1,0)</f>
        <v>#N/A</v>
      </c>
    </row>
    <row r="453" spans="2:11" x14ac:dyDescent="0.35">
      <c r="B453" s="5"/>
      <c r="J453" s="8"/>
      <c r="K453" s="40" t="e">
        <f ca="1">OFFSET(SIOPI_PADRAO!$E$4,MATCH(E453,Tabela14[Documento],0)-1,0)</f>
        <v>#N/A</v>
      </c>
    </row>
    <row r="454" spans="2:11" x14ac:dyDescent="0.35">
      <c r="B454" s="5"/>
      <c r="J454" s="8"/>
      <c r="K454" s="40" t="e">
        <f ca="1">OFFSET(SIOPI_PADRAO!$E$4,MATCH(E454,Tabela14[Documento],0)-1,0)</f>
        <v>#N/A</v>
      </c>
    </row>
    <row r="455" spans="2:11" x14ac:dyDescent="0.35">
      <c r="B455" s="5"/>
      <c r="J455" s="8"/>
      <c r="K455" s="40" t="e">
        <f ca="1">OFFSET(SIOPI_PADRAO!$E$4,MATCH(E455,Tabela14[Documento],0)-1,0)</f>
        <v>#N/A</v>
      </c>
    </row>
    <row r="456" spans="2:11" x14ac:dyDescent="0.35">
      <c r="B456" s="5"/>
      <c r="J456" s="8"/>
      <c r="K456" s="40" t="e">
        <f ca="1">OFFSET(SIOPI_PADRAO!$E$4,MATCH(E456,Tabela14[Documento],0)-1,0)</f>
        <v>#N/A</v>
      </c>
    </row>
    <row r="457" spans="2:11" x14ac:dyDescent="0.35">
      <c r="B457" s="5"/>
      <c r="J457" s="8"/>
      <c r="K457" s="40" t="e">
        <f ca="1">OFFSET(SIOPI_PADRAO!$E$4,MATCH(E457,Tabela14[Documento],0)-1,0)</f>
        <v>#N/A</v>
      </c>
    </row>
    <row r="458" spans="2:11" x14ac:dyDescent="0.35">
      <c r="B458" s="5"/>
      <c r="J458" s="8"/>
      <c r="K458" s="40" t="e">
        <f ca="1">OFFSET(SIOPI_PADRAO!$E$4,MATCH(E458,Tabela14[Documento],0)-1,0)</f>
        <v>#N/A</v>
      </c>
    </row>
    <row r="459" spans="2:11" x14ac:dyDescent="0.35">
      <c r="B459" s="5"/>
      <c r="J459" s="8"/>
      <c r="K459" s="40" t="e">
        <f ca="1">OFFSET(SIOPI_PADRAO!$E$4,MATCH(E459,Tabela14[Documento],0)-1,0)</f>
        <v>#N/A</v>
      </c>
    </row>
    <row r="460" spans="2:11" x14ac:dyDescent="0.35">
      <c r="B460" s="5"/>
      <c r="J460" s="8"/>
      <c r="K460" s="40" t="e">
        <f ca="1">OFFSET(SIOPI_PADRAO!$E$4,MATCH(E460,Tabela14[Documento],0)-1,0)</f>
        <v>#N/A</v>
      </c>
    </row>
    <row r="461" spans="2:11" x14ac:dyDescent="0.35">
      <c r="B461" s="5"/>
      <c r="J461" s="8"/>
      <c r="K461" s="40" t="e">
        <f ca="1">OFFSET(SIOPI_PADRAO!$E$4,MATCH(E461,Tabela14[Documento],0)-1,0)</f>
        <v>#N/A</v>
      </c>
    </row>
    <row r="462" spans="2:11" x14ac:dyDescent="0.35">
      <c r="B462" s="5"/>
      <c r="J462" s="8"/>
      <c r="K462" s="40" t="e">
        <f ca="1">OFFSET(SIOPI_PADRAO!$E$4,MATCH(E462,Tabela14[Documento],0)-1,0)</f>
        <v>#N/A</v>
      </c>
    </row>
    <row r="463" spans="2:11" x14ac:dyDescent="0.35">
      <c r="B463" s="5"/>
      <c r="J463" s="8"/>
      <c r="K463" s="40" t="e">
        <f ca="1">OFFSET(SIOPI_PADRAO!$E$4,MATCH(E463,Tabela14[Documento],0)-1,0)</f>
        <v>#N/A</v>
      </c>
    </row>
    <row r="464" spans="2:11" x14ac:dyDescent="0.35">
      <c r="B464" s="5"/>
      <c r="J464" s="8"/>
      <c r="K464" s="40" t="e">
        <f ca="1">OFFSET(SIOPI_PADRAO!$E$4,MATCH(E464,Tabela14[Documento],0)-1,0)</f>
        <v>#N/A</v>
      </c>
    </row>
    <row r="465" spans="2:11" x14ac:dyDescent="0.35">
      <c r="B465" s="5"/>
      <c r="J465" s="8"/>
      <c r="K465" s="40" t="e">
        <f ca="1">OFFSET(SIOPI_PADRAO!$E$4,MATCH(E465,Tabela14[Documento],0)-1,0)</f>
        <v>#N/A</v>
      </c>
    </row>
    <row r="466" spans="2:11" x14ac:dyDescent="0.35">
      <c r="B466" s="5"/>
      <c r="J466" s="8"/>
      <c r="K466" s="40" t="e">
        <f ca="1">OFFSET(SIOPI_PADRAO!$E$4,MATCH(E466,Tabela14[Documento],0)-1,0)</f>
        <v>#N/A</v>
      </c>
    </row>
    <row r="467" spans="2:11" x14ac:dyDescent="0.35">
      <c r="B467" s="5"/>
      <c r="J467" s="8"/>
      <c r="K467" s="40" t="e">
        <f ca="1">OFFSET(SIOPI_PADRAO!$E$4,MATCH(E467,Tabela14[Documento],0)-1,0)</f>
        <v>#N/A</v>
      </c>
    </row>
    <row r="468" spans="2:11" x14ac:dyDescent="0.35">
      <c r="B468" s="5"/>
      <c r="J468" s="8"/>
      <c r="K468" s="40" t="e">
        <f ca="1">OFFSET(SIOPI_PADRAO!$E$4,MATCH(E468,Tabela14[Documento],0)-1,0)</f>
        <v>#N/A</v>
      </c>
    </row>
    <row r="469" spans="2:11" x14ac:dyDescent="0.35">
      <c r="B469" s="5"/>
      <c r="J469" s="8"/>
      <c r="K469" s="40" t="e">
        <f ca="1">OFFSET(SIOPI_PADRAO!$E$4,MATCH(E469,Tabela14[Documento],0)-1,0)</f>
        <v>#N/A</v>
      </c>
    </row>
    <row r="470" spans="2:11" x14ac:dyDescent="0.35">
      <c r="B470" s="5"/>
      <c r="J470" s="8"/>
      <c r="K470" s="40" t="e">
        <f ca="1">OFFSET(SIOPI_PADRAO!$E$4,MATCH(E470,Tabela14[Documento],0)-1,0)</f>
        <v>#N/A</v>
      </c>
    </row>
    <row r="471" spans="2:11" x14ac:dyDescent="0.35">
      <c r="B471" s="5"/>
      <c r="J471" s="8"/>
      <c r="K471" s="40" t="e">
        <f ca="1">OFFSET(SIOPI_PADRAO!$E$4,MATCH(E471,Tabela14[Documento],0)-1,0)</f>
        <v>#N/A</v>
      </c>
    </row>
    <row r="472" spans="2:11" x14ac:dyDescent="0.35">
      <c r="B472" s="5"/>
      <c r="J472" s="8"/>
      <c r="K472" s="40" t="e">
        <f ca="1">OFFSET(SIOPI_PADRAO!$E$4,MATCH(E472,Tabela14[Documento],0)-1,0)</f>
        <v>#N/A</v>
      </c>
    </row>
    <row r="473" spans="2:11" x14ac:dyDescent="0.35">
      <c r="B473" s="5"/>
      <c r="J473" s="8"/>
      <c r="K473" s="40" t="e">
        <f ca="1">OFFSET(SIOPI_PADRAO!$E$4,MATCH(E473,Tabela14[Documento],0)-1,0)</f>
        <v>#N/A</v>
      </c>
    </row>
    <row r="474" spans="2:11" x14ac:dyDescent="0.35">
      <c r="B474" s="5"/>
      <c r="J474" s="8"/>
      <c r="K474" s="40" t="e">
        <f ca="1">OFFSET(SIOPI_PADRAO!$E$4,MATCH(E474,Tabela14[Documento],0)-1,0)</f>
        <v>#N/A</v>
      </c>
    </row>
    <row r="475" spans="2:11" x14ac:dyDescent="0.35">
      <c r="B475" s="5"/>
      <c r="J475" s="8"/>
      <c r="K475" s="40" t="e">
        <f ca="1">OFFSET(SIOPI_PADRAO!$E$4,MATCH(E475,Tabela14[Documento],0)-1,0)</f>
        <v>#N/A</v>
      </c>
    </row>
    <row r="476" spans="2:11" x14ac:dyDescent="0.35">
      <c r="B476" s="5"/>
      <c r="J476" s="8"/>
      <c r="K476" s="40" t="e">
        <f ca="1">OFFSET(SIOPI_PADRAO!$E$4,MATCH(E476,Tabela14[Documento],0)-1,0)</f>
        <v>#N/A</v>
      </c>
    </row>
    <row r="477" spans="2:11" x14ac:dyDescent="0.35">
      <c r="B477" s="5"/>
      <c r="J477" s="8"/>
      <c r="K477" s="40" t="e">
        <f ca="1">OFFSET(SIOPI_PADRAO!$E$4,MATCH(E477,Tabela14[Documento],0)-1,0)</f>
        <v>#N/A</v>
      </c>
    </row>
    <row r="478" spans="2:11" x14ac:dyDescent="0.35">
      <c r="B478" s="5"/>
      <c r="J478" s="8"/>
      <c r="K478" s="40" t="e">
        <f ca="1">OFFSET(SIOPI_PADRAO!$E$4,MATCH(E478,Tabela14[Documento],0)-1,0)</f>
        <v>#N/A</v>
      </c>
    </row>
    <row r="479" spans="2:11" x14ac:dyDescent="0.35">
      <c r="B479" s="5"/>
      <c r="J479" s="8"/>
      <c r="K479" s="40" t="e">
        <f ca="1">OFFSET(SIOPI_PADRAO!$E$4,MATCH(E479,Tabela14[Documento],0)-1,0)</f>
        <v>#N/A</v>
      </c>
    </row>
    <row r="480" spans="2:11" x14ac:dyDescent="0.35">
      <c r="B480" s="5"/>
      <c r="J480" s="8"/>
      <c r="K480" s="40" t="e">
        <f ca="1">OFFSET(SIOPI_PADRAO!$E$4,MATCH(E480,Tabela14[Documento],0)-1,0)</f>
        <v>#N/A</v>
      </c>
    </row>
    <row r="481" spans="2:11" ht="15" thickBot="1" x14ac:dyDescent="0.4">
      <c r="B481" s="5"/>
      <c r="J481" s="8"/>
      <c r="K481" s="41" t="e">
        <f ca="1">OFFSET(SIOPI_PADRAO!$E$4,MATCH(E481,Tabela14[Documento],0)-1,0)</f>
        <v>#N/A</v>
      </c>
    </row>
  </sheetData>
  <mergeCells count="2">
    <mergeCell ref="C2:K2"/>
    <mergeCell ref="C3:K3"/>
  </mergeCells>
  <pageMargins left="0.511811024" right="0.511811024" top="0.78740157499999996" bottom="0.78740157499999996" header="0.31496062000000002" footer="0.31496062000000002"/>
  <pageSetup paperSize="9"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55987-E12A-451D-A127-40384B583FC2}">
  <sheetPr>
    <tabColor theme="6" tint="0.59999389629810485"/>
  </sheetPr>
  <dimension ref="B1:K29"/>
  <sheetViews>
    <sheetView tabSelected="1" zoomScaleNormal="100" workbookViewId="0">
      <selection activeCell="M17" sqref="M17"/>
    </sheetView>
  </sheetViews>
  <sheetFormatPr defaultRowHeight="14.5" x14ac:dyDescent="0.35"/>
  <cols>
    <col min="1" max="1" width="2.7265625" customWidth="1"/>
    <col min="2" max="2" width="12.1796875" customWidth="1"/>
    <col min="3" max="3" width="9.453125" hidden="1" customWidth="1"/>
    <col min="4" max="4" width="95.1796875" customWidth="1"/>
    <col min="5" max="5" width="15.26953125" style="20" bestFit="1" customWidth="1"/>
    <col min="6" max="7" width="12.7265625" style="20" hidden="1" customWidth="1"/>
    <col min="8" max="8" width="17.1796875" style="20" hidden="1" customWidth="1"/>
    <col min="9" max="9" width="16.26953125" style="20" bestFit="1" customWidth="1"/>
    <col min="10" max="10" width="15.7265625" style="20" bestFit="1" customWidth="1"/>
    <col min="11" max="11" width="20.7265625" style="20" customWidth="1"/>
  </cols>
  <sheetData>
    <row r="1" spans="2:11" ht="15" thickBot="1" x14ac:dyDescent="0.4"/>
    <row r="2" spans="2:11" ht="21" customHeight="1" x14ac:dyDescent="0.5">
      <c r="B2" s="182" t="str">
        <f>'1. SIOPI'!B2</f>
        <v>NOME:</v>
      </c>
      <c r="C2" s="87"/>
      <c r="D2" s="199" t="s">
        <v>209</v>
      </c>
      <c r="E2" s="199"/>
      <c r="F2" s="199"/>
      <c r="G2" s="199"/>
      <c r="H2" s="199"/>
      <c r="I2" s="199"/>
      <c r="J2" s="199"/>
      <c r="K2" s="200"/>
    </row>
    <row r="3" spans="2:11" ht="16.149999999999999" customHeight="1" thickBot="1" x14ac:dyDescent="0.45">
      <c r="B3" s="180" t="str">
        <f>'1. SIOPI'!B3</f>
        <v>SIOPI:</v>
      </c>
      <c r="C3" s="88"/>
      <c r="D3" s="201" t="s">
        <v>210</v>
      </c>
      <c r="E3" s="201"/>
      <c r="F3" s="201"/>
      <c r="G3" s="201"/>
      <c r="H3" s="201"/>
      <c r="I3" s="201"/>
      <c r="J3" s="201"/>
      <c r="K3" s="202"/>
    </row>
    <row r="4" spans="2:11" ht="21" customHeight="1" thickBot="1" x14ac:dyDescent="0.55000000000000004">
      <c r="B4" s="86"/>
      <c r="C4" s="86"/>
      <c r="D4" s="86"/>
      <c r="E4" s="86"/>
      <c r="F4" s="86"/>
      <c r="G4" s="86"/>
      <c r="H4" s="86"/>
      <c r="I4" s="86"/>
      <c r="J4" s="86"/>
      <c r="K4" s="86"/>
    </row>
    <row r="5" spans="2:11" ht="15" thickBot="1" x14ac:dyDescent="0.4">
      <c r="B5" s="42" t="s">
        <v>1</v>
      </c>
      <c r="C5" s="43" t="s">
        <v>211</v>
      </c>
      <c r="D5" s="43" t="s">
        <v>212</v>
      </c>
      <c r="E5" s="89" t="s">
        <v>213</v>
      </c>
      <c r="F5" s="90" t="s">
        <v>205</v>
      </c>
      <c r="G5" s="90" t="s">
        <v>214</v>
      </c>
      <c r="H5" s="89" t="s">
        <v>215</v>
      </c>
      <c r="I5" s="89" t="s">
        <v>216</v>
      </c>
      <c r="J5" s="89" t="s">
        <v>217</v>
      </c>
      <c r="K5" s="91" t="s">
        <v>38</v>
      </c>
    </row>
    <row r="6" spans="2:11" x14ac:dyDescent="0.35">
      <c r="B6" s="22">
        <v>1</v>
      </c>
      <c r="C6" s="22">
        <v>1</v>
      </c>
      <c r="D6" s="53" t="s">
        <v>218</v>
      </c>
      <c r="E6" s="55"/>
      <c r="F6" s="17" t="e">
        <f ca="1">OFFSET('1. SIOPI'!$K$6,MATCH(B6,Tabela1[RESULTADO],0)-1,0)</f>
        <v>#N/A</v>
      </c>
      <c r="G6" s="17" t="e">
        <f t="shared" ref="G6:G29" ca="1" si="0">IF(F6&gt;0,"OK","FALTA")</f>
        <v>#N/A</v>
      </c>
      <c r="H6" s="17">
        <f ca="1">IF(K6="ok",1,0)</f>
        <v>0</v>
      </c>
      <c r="I6" s="60"/>
      <c r="J6" s="57"/>
      <c r="K6" s="33" t="str">
        <f t="shared" ref="K6:K29" ca="1" si="1">IF(E6="X","OK",IF(I6&lt;&gt;0,"OK",IF(J6="INCOMPATÍVEL","verificar",IF(B6="verificar FRE","verificar FRE",IFERROR(G6,"verificar")))))</f>
        <v>verificar</v>
      </c>
    </row>
    <row r="7" spans="2:11" x14ac:dyDescent="0.35">
      <c r="B7" s="23" t="s">
        <v>219</v>
      </c>
      <c r="C7" s="23">
        <v>2</v>
      </c>
      <c r="D7" s="12" t="s">
        <v>220</v>
      </c>
      <c r="E7" s="32"/>
      <c r="F7" s="20" t="e">
        <f ca="1">OFFSET('1. SIOPI'!$K$6,MATCH(B7,Tabela1[RESULTADO],0)-1,0)</f>
        <v>#N/A</v>
      </c>
      <c r="G7" s="20" t="e">
        <f t="shared" ca="1" si="0"/>
        <v>#N/A</v>
      </c>
      <c r="I7" s="61"/>
      <c r="J7" s="58"/>
      <c r="K7" s="34" t="str">
        <f t="shared" si="1"/>
        <v>verificar FRE</v>
      </c>
    </row>
    <row r="8" spans="2:11" ht="29" x14ac:dyDescent="0.35">
      <c r="B8" s="23">
        <v>3</v>
      </c>
      <c r="C8" s="23">
        <v>10</v>
      </c>
      <c r="D8" s="54" t="s">
        <v>221</v>
      </c>
      <c r="E8" s="32"/>
      <c r="F8" s="20" t="e">
        <f ca="1">OFFSET('1. SIOPI'!$K$6,MATCH(B8,Tabela1[RESULTADO],0)-1,0)</f>
        <v>#N/A</v>
      </c>
      <c r="G8" s="20" t="e">
        <f t="shared" ca="1" si="0"/>
        <v>#N/A</v>
      </c>
      <c r="H8" s="20">
        <f ca="1">IF(K8="ok",1,0)</f>
        <v>0</v>
      </c>
      <c r="I8" s="61"/>
      <c r="J8" s="58"/>
      <c r="K8" s="34" t="str">
        <f t="shared" ca="1" si="1"/>
        <v>verificar</v>
      </c>
    </row>
    <row r="9" spans="2:11" ht="29" x14ac:dyDescent="0.35">
      <c r="B9" s="23">
        <v>5</v>
      </c>
      <c r="C9" s="23">
        <v>12</v>
      </c>
      <c r="D9" s="54" t="s">
        <v>222</v>
      </c>
      <c r="E9" s="32"/>
      <c r="F9" s="20" t="e">
        <f ca="1">OFFSET('1. SIOPI'!$K$6,MATCH(B9,Tabela1[RESULTADO],0)-1,0)</f>
        <v>#N/A</v>
      </c>
      <c r="G9" s="20" t="e">
        <f ca="1">IF(F9&gt;0,"OK","FALTA")</f>
        <v>#N/A</v>
      </c>
      <c r="H9" s="20">
        <f ca="1">IF(K9="ok",1,0)</f>
        <v>0</v>
      </c>
      <c r="I9" s="61"/>
      <c r="J9" s="58"/>
      <c r="K9" s="34" t="str">
        <f t="shared" ca="1" si="1"/>
        <v>verificar</v>
      </c>
    </row>
    <row r="10" spans="2:11" ht="29" x14ac:dyDescent="0.35">
      <c r="B10" s="23">
        <v>6</v>
      </c>
      <c r="C10" s="23">
        <v>13</v>
      </c>
      <c r="D10" s="54" t="s">
        <v>223</v>
      </c>
      <c r="E10" s="32"/>
      <c r="F10" s="20" t="e">
        <f ca="1">OFFSET('1. SIOPI'!$K$6,MATCH(B10,Tabela1[RESULTADO],0)-1,0)</f>
        <v>#N/A</v>
      </c>
      <c r="G10" s="20" t="e">
        <f ca="1">IF(F10&gt;0,"OK","FALTA")</f>
        <v>#N/A</v>
      </c>
      <c r="H10" s="20">
        <f ca="1">IF(K10="ok",1,0)</f>
        <v>0</v>
      </c>
      <c r="I10" s="61"/>
      <c r="J10" s="58"/>
      <c r="K10" s="34" t="str">
        <f t="shared" ca="1" si="1"/>
        <v>verificar</v>
      </c>
    </row>
    <row r="11" spans="2:11" x14ac:dyDescent="0.35">
      <c r="B11" s="23">
        <v>61</v>
      </c>
      <c r="C11" s="25"/>
      <c r="D11" s="54" t="s">
        <v>224</v>
      </c>
      <c r="E11" s="32"/>
      <c r="F11" s="20" t="e">
        <f ca="1">OFFSET('1. SIOPI'!$K$6,MATCH(B11,Tabela1[RESULTADO],0)-1,0)</f>
        <v>#N/A</v>
      </c>
      <c r="G11" s="20" t="e">
        <f ca="1">IF(F11&gt;0,"OK","FALTA")</f>
        <v>#N/A</v>
      </c>
      <c r="H11" s="20">
        <f ca="1">IF(K11="ok",1,0)</f>
        <v>0</v>
      </c>
      <c r="I11" s="61"/>
      <c r="J11" s="58"/>
      <c r="K11" s="34" t="str">
        <f ca="1">IF(E11="X","OK",IF(I11&lt;&gt;0,"OK",IF(J11="INCOMPATÍVEL","verificar",IF(B11="verificar FRE","verificar FRE",IFERROR(G11,"verificar")))))</f>
        <v>verificar</v>
      </c>
    </row>
    <row r="12" spans="2:11" x14ac:dyDescent="0.35">
      <c r="B12" s="23">
        <v>8</v>
      </c>
      <c r="C12" s="23">
        <v>15</v>
      </c>
      <c r="D12" s="54" t="s">
        <v>225</v>
      </c>
      <c r="E12" s="32"/>
      <c r="F12" s="20" t="e">
        <f ca="1">OFFSET('1. SIOPI'!$K$6,MATCH(B12,Tabela1[RESULTADO],0)-1,0)</f>
        <v>#N/A</v>
      </c>
      <c r="G12" s="20" t="e">
        <f ca="1">IF(F12&gt;0,"OK","FALTA")</f>
        <v>#N/A</v>
      </c>
      <c r="H12" s="20">
        <f ca="1">IF(K12="ok",1,0)</f>
        <v>0</v>
      </c>
      <c r="I12" s="61"/>
      <c r="J12" s="58"/>
      <c r="K12" s="34" t="str">
        <f t="shared" ca="1" si="1"/>
        <v>verificar</v>
      </c>
    </row>
    <row r="13" spans="2:11" x14ac:dyDescent="0.35">
      <c r="B13" s="23">
        <v>7</v>
      </c>
      <c r="C13" s="23">
        <v>14</v>
      </c>
      <c r="D13" s="12" t="s">
        <v>226</v>
      </c>
      <c r="E13" s="32"/>
      <c r="F13" s="20" t="e">
        <f ca="1">OFFSET('1. SIOPI'!$K$6,MATCH(B13,Tabela1[RESULTADO],0)-1,0)</f>
        <v>#N/A</v>
      </c>
      <c r="G13" s="20" t="e">
        <f t="shared" ca="1" si="0"/>
        <v>#N/A</v>
      </c>
      <c r="I13" s="61"/>
      <c r="J13" s="58"/>
      <c r="K13" s="34" t="str">
        <f t="shared" ca="1" si="1"/>
        <v>verificar</v>
      </c>
    </row>
    <row r="14" spans="2:11" ht="43.5" x14ac:dyDescent="0.35">
      <c r="B14" s="23">
        <v>4</v>
      </c>
      <c r="C14" s="23">
        <v>11</v>
      </c>
      <c r="D14" s="12" t="s">
        <v>227</v>
      </c>
      <c r="E14" s="32"/>
      <c r="F14" s="20" t="e">
        <f ca="1">OFFSET('1. SIOPI'!$K$6,MATCH(B14,Tabela1[RESULTADO],0)-1,0)</f>
        <v>#N/A</v>
      </c>
      <c r="G14" s="20" t="e">
        <f t="shared" ca="1" si="0"/>
        <v>#N/A</v>
      </c>
      <c r="I14" s="61"/>
      <c r="J14" s="58"/>
      <c r="K14" s="34" t="str">
        <f t="shared" ca="1" si="1"/>
        <v>verificar</v>
      </c>
    </row>
    <row r="15" spans="2:11" ht="29" x14ac:dyDescent="0.35">
      <c r="B15" s="23">
        <v>9</v>
      </c>
      <c r="C15" s="23">
        <v>16</v>
      </c>
      <c r="D15" s="12" t="s">
        <v>228</v>
      </c>
      <c r="E15" s="32"/>
      <c r="F15" s="20" t="e">
        <f ca="1">OFFSET('1. SIOPI'!$K$6,MATCH(B15,Tabela1[RESULTADO],0)-1,0)</f>
        <v>#N/A</v>
      </c>
      <c r="G15" s="20" t="e">
        <f t="shared" ca="1" si="0"/>
        <v>#N/A</v>
      </c>
      <c r="I15" s="61"/>
      <c r="J15" s="58"/>
      <c r="K15" s="34" t="str">
        <f t="shared" ca="1" si="1"/>
        <v>verificar</v>
      </c>
    </row>
    <row r="16" spans="2:11" x14ac:dyDescent="0.35">
      <c r="B16" s="23">
        <v>10</v>
      </c>
      <c r="C16" s="23">
        <v>17</v>
      </c>
      <c r="D16" s="12" t="s">
        <v>229</v>
      </c>
      <c r="E16" s="32"/>
      <c r="F16" s="20" t="e">
        <f ca="1">OFFSET('1. SIOPI'!$K$6,MATCH(B16,Tabela1[RESULTADO],0)-1,0)</f>
        <v>#N/A</v>
      </c>
      <c r="G16" s="20" t="e">
        <f t="shared" ca="1" si="0"/>
        <v>#N/A</v>
      </c>
      <c r="I16" s="61"/>
      <c r="J16" s="58"/>
      <c r="K16" s="34" t="str">
        <f t="shared" ca="1" si="1"/>
        <v>verificar</v>
      </c>
    </row>
    <row r="17" spans="2:11" ht="43.5" x14ac:dyDescent="0.35">
      <c r="B17" s="23">
        <v>11</v>
      </c>
      <c r="C17" s="23">
        <v>18</v>
      </c>
      <c r="D17" s="12" t="s">
        <v>230</v>
      </c>
      <c r="E17" s="32"/>
      <c r="F17" s="20" t="e">
        <f ca="1">OFFSET('1. SIOPI'!$K$6,MATCH(B17,Tabela1[RESULTADO],0)-1,0)</f>
        <v>#N/A</v>
      </c>
      <c r="G17" s="20" t="e">
        <f t="shared" ca="1" si="0"/>
        <v>#N/A</v>
      </c>
      <c r="I17" s="61"/>
      <c r="J17" s="58"/>
      <c r="K17" s="34" t="str">
        <f t="shared" ca="1" si="1"/>
        <v>verificar</v>
      </c>
    </row>
    <row r="18" spans="2:11" x14ac:dyDescent="0.35">
      <c r="B18" s="23">
        <v>12</v>
      </c>
      <c r="C18" s="23">
        <v>19</v>
      </c>
      <c r="D18" s="12" t="s">
        <v>231</v>
      </c>
      <c r="E18" s="32"/>
      <c r="F18" s="20" t="e">
        <f ca="1">OFFSET('1. SIOPI'!$K$6,MATCH(B18,Tabela1[RESULTADO],0)-1,0)</f>
        <v>#N/A</v>
      </c>
      <c r="G18" s="20" t="e">
        <f t="shared" ca="1" si="0"/>
        <v>#N/A</v>
      </c>
      <c r="I18" s="61"/>
      <c r="J18" s="58"/>
      <c r="K18" s="34" t="str">
        <f t="shared" ca="1" si="1"/>
        <v>verificar</v>
      </c>
    </row>
    <row r="19" spans="2:11" x14ac:dyDescent="0.35">
      <c r="B19" s="23">
        <v>13</v>
      </c>
      <c r="C19" s="23">
        <v>20</v>
      </c>
      <c r="D19" s="12" t="s">
        <v>232</v>
      </c>
      <c r="E19" s="32"/>
      <c r="F19" s="20" t="e">
        <f ca="1">OFFSET('1. SIOPI'!$K$6,MATCH(B19,Tabela1[RESULTADO],0)-1,0)</f>
        <v>#N/A</v>
      </c>
      <c r="G19" s="20" t="e">
        <f t="shared" ca="1" si="0"/>
        <v>#N/A</v>
      </c>
      <c r="I19" s="61"/>
      <c r="J19" s="58"/>
      <c r="K19" s="34" t="str">
        <f t="shared" ca="1" si="1"/>
        <v>verificar</v>
      </c>
    </row>
    <row r="20" spans="2:11" ht="29" x14ac:dyDescent="0.35">
      <c r="B20" s="23">
        <v>141</v>
      </c>
      <c r="C20" s="25">
        <v>21</v>
      </c>
      <c r="D20" s="12" t="s">
        <v>233</v>
      </c>
      <c r="E20" s="32"/>
      <c r="F20" s="20" t="e">
        <f ca="1">OFFSET('1. SIOPI'!$K$6,MATCH(B20,Tabela1[RESULTADO],0)-1,0)</f>
        <v>#N/A</v>
      </c>
      <c r="G20" s="20" t="e">
        <f ca="1">IF(F20&gt;0,"OK","FALTA")</f>
        <v>#N/A</v>
      </c>
      <c r="I20" s="61"/>
      <c r="J20" s="58"/>
      <c r="K20" s="34" t="str">
        <f ca="1">IF(E20="X","OK",IF(I20&lt;&gt;0,"OK",IF(J20="INCOMPATÍVEL","verificar",IF(B20="verificar FRE","verificar FRE",IFERROR(G20,"verificar")))))</f>
        <v>verificar</v>
      </c>
    </row>
    <row r="21" spans="2:11" x14ac:dyDescent="0.35">
      <c r="B21" s="23">
        <v>142</v>
      </c>
      <c r="C21" s="25">
        <v>21</v>
      </c>
      <c r="D21" s="12" t="s">
        <v>234</v>
      </c>
      <c r="E21" s="32"/>
      <c r="F21" s="20" t="e">
        <f ca="1">OFFSET('1. SIOPI'!$K$6,MATCH(B21,Tabela1[RESULTADO],0)-1,0)</f>
        <v>#N/A</v>
      </c>
      <c r="G21" s="20" t="e">
        <f ca="1">IF(F21&gt;0,"OK","FALTA")</f>
        <v>#N/A</v>
      </c>
      <c r="I21" s="61"/>
      <c r="J21" s="58"/>
      <c r="K21" s="34" t="str">
        <f ca="1">IF(E21="X","OK",IF(I21&lt;&gt;0,"OK",IF(J21="INCOMPATÍVEL","verificar",IF(B21="verificar FRE","verificar FRE",IFERROR(G21,"verificar")))))</f>
        <v>verificar</v>
      </c>
    </row>
    <row r="22" spans="2:11" x14ac:dyDescent="0.35">
      <c r="B22" s="23">
        <v>143</v>
      </c>
      <c r="C22" s="23">
        <v>21</v>
      </c>
      <c r="D22" s="12" t="s">
        <v>235</v>
      </c>
      <c r="E22" s="32"/>
      <c r="F22" s="20" t="e">
        <f ca="1">OFFSET('1. SIOPI'!$K$6,MATCH(B22,Tabela1[RESULTADO],0)-1,0)</f>
        <v>#N/A</v>
      </c>
      <c r="G22" s="20" t="e">
        <f t="shared" ca="1" si="0"/>
        <v>#N/A</v>
      </c>
      <c r="I22" s="61"/>
      <c r="J22" s="58"/>
      <c r="K22" s="34" t="str">
        <f ca="1">IF(E22="X","OK",IF(I22&lt;&gt;0,"OK",IF(J22="INCOMPATÍVEL","verificar",IF(B22="verificar FRE","verificar FRE",IFERROR(G22,"verificar")))))</f>
        <v>verificar</v>
      </c>
    </row>
    <row r="23" spans="2:11" ht="29" x14ac:dyDescent="0.35">
      <c r="B23" s="25">
        <v>2</v>
      </c>
      <c r="C23" s="23">
        <v>9</v>
      </c>
      <c r="D23" s="26" t="s">
        <v>236</v>
      </c>
      <c r="E23" s="32" t="s">
        <v>237</v>
      </c>
      <c r="F23" s="28" t="e">
        <f ca="1">OFFSET('1. SIOPI'!$K$6,MATCH(B23,Tabela1[RESULTADO],0)-1,0)</f>
        <v>#N/A</v>
      </c>
      <c r="G23" s="28" t="e">
        <f ca="1">IF(F23&gt;0,"OK","FALTA")</f>
        <v>#N/A</v>
      </c>
      <c r="H23" s="28"/>
      <c r="I23" s="61"/>
      <c r="J23" s="58"/>
      <c r="K23" s="34" t="str">
        <f t="shared" si="1"/>
        <v>OK</v>
      </c>
    </row>
    <row r="24" spans="2:11" ht="29" x14ac:dyDescent="0.35">
      <c r="B24" s="25">
        <v>15</v>
      </c>
      <c r="C24" s="25">
        <v>22</v>
      </c>
      <c r="D24" s="26" t="s">
        <v>238</v>
      </c>
      <c r="E24" s="32" t="s">
        <v>237</v>
      </c>
      <c r="F24" s="28" t="e">
        <f ca="1">OFFSET('1. SIOPI'!$K$6,MATCH(B24,Tabela1[RESULTADO],0)-1,0)</f>
        <v>#N/A</v>
      </c>
      <c r="G24" s="28" t="e">
        <f t="shared" ca="1" si="0"/>
        <v>#N/A</v>
      </c>
      <c r="H24" s="28"/>
      <c r="I24" s="61"/>
      <c r="J24" s="58"/>
      <c r="K24" s="34" t="str">
        <f t="shared" si="1"/>
        <v>OK</v>
      </c>
    </row>
    <row r="25" spans="2:11" x14ac:dyDescent="0.35">
      <c r="B25" s="25">
        <v>16</v>
      </c>
      <c r="C25" s="25">
        <v>23</v>
      </c>
      <c r="D25" s="26" t="s">
        <v>239</v>
      </c>
      <c r="E25" s="32" t="s">
        <v>237</v>
      </c>
      <c r="F25" s="28" t="e">
        <f ca="1">OFFSET('1. SIOPI'!$K$6,MATCH(B25,Tabela1[RESULTADO],0)-1,0)</f>
        <v>#N/A</v>
      </c>
      <c r="G25" s="28" t="e">
        <f t="shared" ca="1" si="0"/>
        <v>#N/A</v>
      </c>
      <c r="H25" s="28"/>
      <c r="I25" s="61"/>
      <c r="J25" s="58"/>
      <c r="K25" s="34" t="str">
        <f t="shared" si="1"/>
        <v>OK</v>
      </c>
    </row>
    <row r="26" spans="2:11" ht="29" x14ac:dyDescent="0.35">
      <c r="B26" s="25">
        <v>17</v>
      </c>
      <c r="C26" s="23">
        <v>24</v>
      </c>
      <c r="D26" s="26" t="s">
        <v>240</v>
      </c>
      <c r="E26" s="32" t="s">
        <v>237</v>
      </c>
      <c r="F26" s="28" t="e">
        <f ca="1">OFFSET('1. SIOPI'!$K$6,MATCH(B26,Tabela1[RESULTADO],0)-1,0)</f>
        <v>#N/A</v>
      </c>
      <c r="G26" s="28" t="e">
        <f t="shared" ca="1" si="0"/>
        <v>#N/A</v>
      </c>
      <c r="H26" s="28"/>
      <c r="I26" s="61"/>
      <c r="J26" s="58"/>
      <c r="K26" s="34" t="str">
        <f t="shared" si="1"/>
        <v>OK</v>
      </c>
    </row>
    <row r="27" spans="2:11" ht="29" x14ac:dyDescent="0.35">
      <c r="B27" s="25">
        <v>18</v>
      </c>
      <c r="C27" s="23">
        <v>25</v>
      </c>
      <c r="D27" s="26" t="s">
        <v>241</v>
      </c>
      <c r="E27" s="32" t="s">
        <v>237</v>
      </c>
      <c r="F27" s="28" t="e">
        <f ca="1">OFFSET('1. SIOPI'!$K$6,MATCH(B27,Tabela1[RESULTADO],0)-1,0)</f>
        <v>#N/A</v>
      </c>
      <c r="G27" s="28" t="e">
        <f t="shared" ca="1" si="0"/>
        <v>#N/A</v>
      </c>
      <c r="H27" s="28"/>
      <c r="I27" s="61"/>
      <c r="J27" s="58"/>
      <c r="K27" s="34" t="str">
        <f t="shared" si="1"/>
        <v>OK</v>
      </c>
    </row>
    <row r="28" spans="2:11" ht="61.9" customHeight="1" x14ac:dyDescent="0.35">
      <c r="B28" s="25">
        <v>19</v>
      </c>
      <c r="C28" s="23">
        <v>26</v>
      </c>
      <c r="D28" s="30" t="s">
        <v>242</v>
      </c>
      <c r="E28" s="32" t="s">
        <v>237</v>
      </c>
      <c r="F28" s="28" t="e">
        <f ca="1">OFFSET('1. SIOPI'!$K$6,MATCH(B28,Tabela1[RESULTADO],0)-1,0)</f>
        <v>#N/A</v>
      </c>
      <c r="G28" s="28" t="e">
        <f t="shared" ca="1" si="0"/>
        <v>#N/A</v>
      </c>
      <c r="H28" s="28"/>
      <c r="I28" s="61"/>
      <c r="J28" s="58"/>
      <c r="K28" s="34" t="str">
        <f t="shared" si="1"/>
        <v>OK</v>
      </c>
    </row>
    <row r="29" spans="2:11" ht="15" thickBot="1" x14ac:dyDescent="0.4">
      <c r="B29" s="25">
        <v>20</v>
      </c>
      <c r="C29" s="23">
        <v>27</v>
      </c>
      <c r="D29" s="35" t="s">
        <v>243</v>
      </c>
      <c r="E29" s="36" t="s">
        <v>237</v>
      </c>
      <c r="F29" s="37" t="e">
        <f ca="1">OFFSET('1. SIOPI'!$K$6,MATCH(B29,Tabela1[RESULTADO],0)-1,0)</f>
        <v>#N/A</v>
      </c>
      <c r="G29" s="37" t="e">
        <f t="shared" ca="1" si="0"/>
        <v>#N/A</v>
      </c>
      <c r="H29" s="37"/>
      <c r="I29" s="62"/>
      <c r="J29" s="59"/>
      <c r="K29" s="56" t="str">
        <f t="shared" si="1"/>
        <v>OK</v>
      </c>
    </row>
  </sheetData>
  <mergeCells count="2">
    <mergeCell ref="D2:K2"/>
    <mergeCell ref="D3:K3"/>
  </mergeCells>
  <phoneticPr fontId="3" type="noConversion"/>
  <dataValidations disablePrompts="1" count="1">
    <dataValidation type="list" allowBlank="1" showInputMessage="1" showErrorMessage="1" sqref="J6:J29" xr:uid="{F1673803-E7F9-41FF-9376-A9E3009603E0}">
      <formula1>",INCOMPATÍVEL"</formula1>
    </dataValidation>
  </dataValidations>
  <pageMargins left="0.511811024" right="0.511811024" top="0.78740157499999996" bottom="0.78740157499999996" header="0.31496062000000002" footer="0.31496062000000002"/>
  <pageSetup paperSize="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A97BF-A1B3-489A-A208-EBBF782E0D88}">
  <sheetPr>
    <tabColor theme="6" tint="0.59999389629810485"/>
  </sheetPr>
  <dimension ref="B1:D26"/>
  <sheetViews>
    <sheetView zoomScaleNormal="100" workbookViewId="0">
      <selection activeCell="M17" sqref="M17"/>
    </sheetView>
  </sheetViews>
  <sheetFormatPr defaultRowHeight="14.5" x14ac:dyDescent="0.35"/>
  <cols>
    <col min="1" max="1" width="2.7265625" customWidth="1"/>
    <col min="2" max="2" width="3.54296875" bestFit="1" customWidth="1"/>
    <col min="3" max="3" width="3" bestFit="1" customWidth="1"/>
    <col min="4" max="4" width="161.7265625" customWidth="1"/>
  </cols>
  <sheetData>
    <row r="1" spans="2:4" ht="15" thickBot="1" x14ac:dyDescent="0.4"/>
    <row r="2" spans="2:4" ht="21" x14ac:dyDescent="0.5">
      <c r="B2" s="182" t="str">
        <f>'1. SIOPI'!B2</f>
        <v>NOME:</v>
      </c>
      <c r="C2" s="66"/>
      <c r="D2" s="67" t="s">
        <v>244</v>
      </c>
    </row>
    <row r="3" spans="2:4" ht="16.5" thickBot="1" x14ac:dyDescent="0.45">
      <c r="B3" s="180" t="str">
        <f>'1. SIOPI'!B3</f>
        <v>SIOPI:</v>
      </c>
      <c r="C3" s="68"/>
      <c r="D3" s="69" t="s">
        <v>245</v>
      </c>
    </row>
    <row r="5" spans="2:4" ht="18.5" x14ac:dyDescent="0.45">
      <c r="B5" s="77" t="s">
        <v>246</v>
      </c>
      <c r="C5" s="65"/>
      <c r="D5" s="63" t="s">
        <v>247</v>
      </c>
    </row>
    <row r="6" spans="2:4" ht="16" x14ac:dyDescent="0.4">
      <c r="B6" s="64"/>
      <c r="C6" s="65"/>
      <c r="D6" s="70" t="str">
        <f ca="1">IF(COUNTIF(Tabela135[RESULTADO],"verificar")=0,"NÃO ENCERRAR A DEMANDA NO SIOPI.","Encerrar a demanda no SIOPI com o textos dos itens 1, 1.1 e 2 abaixo:")</f>
        <v>Encerrar a demanda no SIOPI com o textos dos itens 1, 1.1 e 2 abaixo:</v>
      </c>
    </row>
    <row r="7" spans="2:4" x14ac:dyDescent="0.35">
      <c r="D7" s="83" t="str">
        <f ca="1">IF(COUNTIF(Tabela135[RESULTADO],"verificar")=0,"DEMANDAR ANÁLISE DE EMPREENDIMENTO.","1. INFORMAMOS QUE NÃO FORAM IDENTIFICADOS DOCUMENTOS SUFICIENTES PARA INÍCIO DA ANÁLISE DEFINITIVA DO EMPREENDIMENTO.")</f>
        <v>1. INFORMAMOS QUE NÃO FORAM IDENTIFICADOS DOCUMENTOS SUFICIENTES PARA INÍCIO DA ANÁLISE DEFINITIVA DO EMPREENDIMENTO.</v>
      </c>
    </row>
    <row r="8" spans="2:4" ht="166.15" customHeight="1" x14ac:dyDescent="0.35">
      <c r="D8" s="84" t="str">
        <f ca="1">IF(COUNTIF(Tabela135[RESULTADO],"verificar")=0,"Não faltam documentos a serem apresentados. Prosseguir com Análise Definitiva do Empreendimento",_xlfn.CONCAT("1.1 Apresentar os seguintes documentos: ",_xlfn.CONCAT(IF('2. VERIFICAÇÃO'!$K$6="verificar",'2. VERIFICAÇÃO'!$D$6,""),IF('2. VERIFICAÇÃO'!$K$8="verificar",'2. VERIFICAÇÃO'!$D$8,""),IF('2. VERIFICAÇÃO'!$K$9="verificar",'2. VERIFICAÇÃO'!$D$9,""),IF('2. VERIFICAÇÃO'!$K$10="verificar",'2. VERIFICAÇÃO'!$D$10,""),IF('2. VERIFICAÇÃO'!$K$11="verificar",'2. VERIFICAÇÃO'!$D$11,""),IF('2. VERIFICAÇÃO'!$K$12="verificar",'2. VERIFICAÇÃO'!$D$12,""),IF('2. VERIFICAÇÃO'!$K$13="verificar",'2. VERIFICAÇÃO'!$D$13,""),IF('2. VERIFICAÇÃO'!$K$14="verificar",'2. VERIFICAÇÃO'!$D$14,""),IF('2. VERIFICAÇÃO'!$K$15="verificar",'2. VERIFICAÇÃO'!$D$15,""),IF('2. VERIFICAÇÃO'!$K$16="verificar",'2. VERIFICAÇÃO'!$D$16,""),IF('2. VERIFICAÇÃO'!$K$17="verificar",'2. VERIFICAÇÃO'!$D$17,""),IF('2. VERIFICAÇÃO'!$K$18="verificar",'2. VERIFICAÇÃO'!$D$18,""),IF('2. VERIFICAÇÃO'!$K$19="verificar",'2. VERIFICAÇÃO'!$D$19,""),IF('2. VERIFICAÇÃO'!$K$20="verificar",'2. VERIFICAÇÃO'!$D$20,""),IF('2. VERIFICAÇÃO'!$K$21="verificar",'2. VERIFICAÇÃO'!$D$21,""),IF('2. VERIFICAÇÃO'!$K$22="verificar",'2. VERIFICAÇÃO'!$D$22,""),IF('2. VERIFICAÇÃO'!$K$23="verificar",'2. VERIFICAÇÃO'!$D$23,""),IF('2. VERIFICAÇÃO'!$K$24="verificar",'2. VERIFICAÇÃO'!$D$24,""),IF('2. VERIFICAÇÃO'!$K$25="verificar",'2. VERIFICAÇÃO'!$D$25,""),IF('2. VERIFICAÇÃO'!$K$26="verificar",'2. VERIFICAÇÃO'!$D$26,""),IF('2. VERIFICAÇÃO'!$K$27="verificar",'2. VERIFICAÇÃO'!$D$27,""),IF('2. VERIFICAÇÃO'!$K$28="verificar",'2. VERIFICAÇÃO'!$D$28,""),IF('2. VERIFICAÇÃO'!$K$29="verificar",'2. VERIFICAÇÃO'!$D$29,""))))</f>
        <v xml:space="preserve">1.1 Apresentar os seguintes documentos: FRE HIS completa (em pdf assinado e em excel) contendo todas as abas.  Matrícula do imóvel com certidão atualizada de inteiro teor contendo registro atualizado abrangendo o período mínimo de 10 anos.  Levantamento planialtimétrico cadastral georreferenciado em sistema de coordenada UTM, datum horizontal, SIRGAS 2000.  Projetos de implantação (com demonstração de capacidade de atendimento de áreas verdes e arborização conforme Portaria 725) e arquitetônico do empreendimento.  Poligonal FAR (poligonal da área a ser adquirida pela FAR/FD). Layout das unidades padrão e adaptada à acessibilidade universal.  Projeto de rota acessível.  Laudo de Sondagem do terreno de acordo com a NBR 6484 - Solo - Sondagem de simples reconhecimento com SPT - Método de ensaio e NBR 8036 - Programação de sondagens de simples reconhecimento do solo para fundações de edifícios – Procedimento.  Projeto de patamarização/terraplenagem com planta baixa e seções transversais contendo a cota de terreno natural e cota final projetada e tabela com indicação do volume movimentado.  Projeto de drenagem, considerando os parâmetros da Secretaria Nacional de Saneamento.  Projetos de água e esgoto, com a indicação do esquemático das linhas, diâmetro da tubulação e cotas de PV e, se for o caso, demais estudos preliminares de infraestrutura incidente e não incidente, suficientes para quantificação dos serviços.  Declaração do proponente informando o local de descarte do bota fora.  Quadros I e II da NBR 12.721 (para condomínios).  Carta ou Declaração de viabilidade de atendimento das concessionárias de energia elétrica, contendo as diretrizes básicas.  Carta ou Declaração de viabilidade de atendimento das concessionárias de esgoto, contendo as diretrizes básicas.  Carta ou Declaração de viabilidade de atendimento das concessionárias de água, contendo as diretrizes básicas.  </v>
      </c>
    </row>
    <row r="9" spans="2:4" x14ac:dyDescent="0.35">
      <c r="D9" s="84" t="s">
        <v>248</v>
      </c>
    </row>
    <row r="10" spans="2:4" x14ac:dyDescent="0.35">
      <c r="D10" s="52"/>
    </row>
    <row r="11" spans="2:4" s="20" customFormat="1" ht="18.5" x14ac:dyDescent="0.45">
      <c r="B11" s="75" t="s">
        <v>249</v>
      </c>
      <c r="C11" s="76"/>
      <c r="D11" s="74" t="s">
        <v>250</v>
      </c>
    </row>
    <row r="12" spans="2:4" s="20" customFormat="1" x14ac:dyDescent="0.35">
      <c r="B12" s="71"/>
      <c r="C12" s="72"/>
      <c r="D12" s="73" t="str">
        <f ca="1">IF(SUM('2. VERIFICAÇÃO'!$H$6,'2. VERIFICAÇÃO'!$H$8,'2. VERIFICAÇÃO'!$H$9,'2. VERIFICAÇÃO'!$H$10,'2. VERIFICAÇÃO'!$H$11,'2. VERIFICAÇÃO'!$H$12)=6,"Abrir as 02 Ordens de Serviço.","NÃO deverão ser abertas as Ordens de Serviço.")</f>
        <v>NÃO deverão ser abertas as Ordens de Serviço.</v>
      </c>
    </row>
    <row r="13" spans="2:4" s="20" customFormat="1" x14ac:dyDescent="0.35">
      <c r="C13"/>
      <c r="D13" s="31" t="str">
        <f ca="1">IF(SUM('2. VERIFICAÇÃO'!$H$6,'2. VERIFICAÇÃO'!$H$8,'2. VERIFICAÇÃO'!$H$9,'2. VERIFICAÇÃO'!$H$10,'2. VERIFICAÇÃO'!$H$11,'2. VERIFICAÇÃO'!$H$12)=6,"DEMANDAR LVT e AVALIAÇÃO","NÃO FORAM IDENTIFICADOS DOCUMENTOS SUFICIENTES PARA INÍCIO DO LVT e AVALIAÇÃO")</f>
        <v>NÃO FORAM IDENTIFICADOS DOCUMENTOS SUFICIENTES PARA INÍCIO DO LVT e AVALIAÇÃO</v>
      </c>
    </row>
    <row r="14" spans="2:4" s="20" customFormat="1" ht="84" customHeight="1" x14ac:dyDescent="0.35">
      <c r="B14"/>
      <c r="C14"/>
      <c r="D14" s="52" t="str">
        <f ca="1">IF(SUM('2. VERIFICAÇÃO'!$H$6,'2. VERIFICAÇÃO'!$H$8,'2. VERIFICAÇÃO'!$H$9,'2. VERIFICAÇÃO'!$H$10,'2. VERIFICAÇÃO'!$H$11,'2. VERIFICAÇÃO'!$H$12)=6,"Não faltam documentos a serem apresentados. Prosseguir com LVT e Avaliação do Terreno",_xlfn.CONCAT("Deverão ser apresentados os seguintes documentos: ",_xlfn.CONCAT(IF('2. VERIFICAÇÃO'!$H$6=0,'2. VERIFICAÇÃO'!$D$6,""),IF('2. VERIFICAÇÃO'!$H$8=0,'2. VERIFICAÇÃO'!$D$8,""),IF('2. VERIFICAÇÃO'!$H$9=0,'2. VERIFICAÇÃO'!$D$9,""),IF('2. VERIFICAÇÃO'!$H$10=0,'2. VERIFICAÇÃO'!$D$10,""),IF('2. VERIFICAÇÃO'!$H$11=0,'2. VERIFICAÇÃO'!$D$11,""),IF('2. VERIFICAÇÃO'!$H$12=0,'2. VERIFICAÇÃO'!$D$12,""))))</f>
        <v xml:space="preserve">Deverão ser apresentados os seguintes documentos: FRE HIS completa (em pdf assinado e em excel) contendo todas as abas.  Matrícula do imóvel com certidão atualizada de inteiro teor contendo registro atualizado abrangendo o período mínimo de 10 anos.  Levantamento planialtimétrico cadastral georreferenciado em sistema de coordenada UTM, datum horizontal, SIRGAS 2000.  Projetos de implantação (com demonstração de capacidade de atendimento de áreas verdes e arborização conforme Portaria 725) e arquitetônico do empreendimento.  Poligonal FAR (poligonal da área a ser adquirida pela FAR/FD). Layout das unidades padrão e adaptada à acessibilidade universal.  </v>
      </c>
    </row>
    <row r="18" spans="2:4" s="20" customFormat="1" x14ac:dyDescent="0.35">
      <c r="B18"/>
      <c r="C18"/>
      <c r="D18"/>
    </row>
    <row r="19" spans="2:4" s="20" customFormat="1" x14ac:dyDescent="0.35">
      <c r="B19"/>
      <c r="C19"/>
      <c r="D19"/>
    </row>
    <row r="20" spans="2:4" s="20" customFormat="1" x14ac:dyDescent="0.35">
      <c r="B20"/>
      <c r="C20"/>
      <c r="D20"/>
    </row>
    <row r="21" spans="2:4" s="20" customFormat="1" x14ac:dyDescent="0.35">
      <c r="B21"/>
      <c r="C21"/>
      <c r="D21"/>
    </row>
    <row r="24" spans="2:4" s="20" customFormat="1" x14ac:dyDescent="0.35">
      <c r="B24"/>
      <c r="C24"/>
      <c r="D24"/>
    </row>
    <row r="26" spans="2:4" s="20" customFormat="1" x14ac:dyDescent="0.35">
      <c r="B26"/>
      <c r="C26"/>
      <c r="D26"/>
    </row>
  </sheetData>
  <pageMargins left="0.511811024" right="0.511811024" top="0.78740157499999996" bottom="0.78740157499999996" header="0.31496062000000002" footer="0.31496062000000002"/>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4B3A4-BC5C-42B7-8EDD-C2AD8AFEABE2}">
  <sheetPr>
    <tabColor theme="7" tint="0.59999389629810485"/>
  </sheetPr>
  <dimension ref="B1:E100"/>
  <sheetViews>
    <sheetView zoomScaleNormal="100" workbookViewId="0">
      <selection activeCell="M17" sqref="M17"/>
    </sheetView>
  </sheetViews>
  <sheetFormatPr defaultRowHeight="14.5" x14ac:dyDescent="0.35"/>
  <cols>
    <col min="1" max="1" width="2.7265625" customWidth="1"/>
    <col min="2" max="2" width="3.54296875" bestFit="1" customWidth="1"/>
    <col min="3" max="3" width="3" bestFit="1" customWidth="1"/>
    <col min="4" max="4" width="161.7265625" customWidth="1"/>
  </cols>
  <sheetData>
    <row r="1" spans="2:4" ht="15" thickBot="1" x14ac:dyDescent="0.4"/>
    <row r="2" spans="2:4" ht="21" x14ac:dyDescent="0.5">
      <c r="B2" s="182" t="str">
        <f>'1. SIOPI'!B2</f>
        <v>NOME:</v>
      </c>
      <c r="C2" s="66"/>
      <c r="D2" s="67" t="s">
        <v>251</v>
      </c>
    </row>
    <row r="3" spans="2:4" ht="16.5" thickBot="1" x14ac:dyDescent="0.45">
      <c r="B3" s="180" t="str">
        <f>'1. SIOPI'!B3</f>
        <v>SIOPI:</v>
      </c>
      <c r="C3" s="68"/>
      <c r="D3" s="69" t="s">
        <v>245</v>
      </c>
    </row>
    <row r="5" spans="2:4" ht="18.5" x14ac:dyDescent="0.45">
      <c r="B5" s="77" t="s">
        <v>246</v>
      </c>
      <c r="C5" s="65"/>
      <c r="D5" s="63" t="s">
        <v>252</v>
      </c>
    </row>
    <row r="6" spans="2:4" ht="16" x14ac:dyDescent="0.4">
      <c r="B6" s="64"/>
      <c r="C6" s="65"/>
      <c r="D6" s="70" t="s">
        <v>253</v>
      </c>
    </row>
    <row r="7" spans="2:4" x14ac:dyDescent="0.35">
      <c r="D7" s="78" t="s">
        <v>254</v>
      </c>
    </row>
    <row r="8" spans="2:4" x14ac:dyDescent="0.35">
      <c r="D8" s="31"/>
    </row>
    <row r="9" spans="2:4" x14ac:dyDescent="0.35">
      <c r="B9" s="79" t="s">
        <v>255</v>
      </c>
    </row>
    <row r="10" spans="2:4" ht="18.5" x14ac:dyDescent="0.45">
      <c r="D10" s="81" t="s">
        <v>256</v>
      </c>
    </row>
    <row r="11" spans="2:4" x14ac:dyDescent="0.35">
      <c r="D11" s="78" t="s">
        <v>257</v>
      </c>
    </row>
    <row r="12" spans="2:4" x14ac:dyDescent="0.35">
      <c r="D12" s="31"/>
    </row>
    <row r="13" spans="2:4" x14ac:dyDescent="0.35">
      <c r="B13" s="79" t="s">
        <v>258</v>
      </c>
    </row>
    <row r="14" spans="2:4" x14ac:dyDescent="0.35">
      <c r="B14" s="79" t="s">
        <v>259</v>
      </c>
    </row>
    <row r="15" spans="2:4" ht="18.5" x14ac:dyDescent="0.45">
      <c r="B15" s="79"/>
      <c r="D15" s="81" t="s">
        <v>260</v>
      </c>
    </row>
    <row r="16" spans="2:4" x14ac:dyDescent="0.35">
      <c r="B16" s="79"/>
      <c r="D16" s="78" t="s">
        <v>717</v>
      </c>
    </row>
    <row r="17" spans="2:5" x14ac:dyDescent="0.35">
      <c r="B17" s="79"/>
      <c r="D17" s="31"/>
    </row>
    <row r="18" spans="2:5" x14ac:dyDescent="0.35">
      <c r="B18" s="79" t="s">
        <v>261</v>
      </c>
    </row>
    <row r="19" spans="2:5" x14ac:dyDescent="0.35">
      <c r="B19" s="79" t="s">
        <v>262</v>
      </c>
    </row>
    <row r="20" spans="2:5" ht="18.5" x14ac:dyDescent="0.45">
      <c r="B20" s="79"/>
      <c r="D20" s="81" t="s">
        <v>263</v>
      </c>
    </row>
    <row r="21" spans="2:5" ht="29" x14ac:dyDescent="0.35">
      <c r="B21" s="79"/>
      <c r="D21" s="198" t="s">
        <v>718</v>
      </c>
    </row>
    <row r="22" spans="2:5" x14ac:dyDescent="0.35">
      <c r="B22" s="79"/>
      <c r="D22" s="31"/>
    </row>
    <row r="23" spans="2:5" x14ac:dyDescent="0.35">
      <c r="B23" s="79" t="s">
        <v>264</v>
      </c>
    </row>
    <row r="24" spans="2:5" x14ac:dyDescent="0.35">
      <c r="B24" s="79" t="s">
        <v>265</v>
      </c>
    </row>
    <row r="25" spans="2:5" x14ac:dyDescent="0.35">
      <c r="B25" s="79" t="s">
        <v>266</v>
      </c>
    </row>
    <row r="26" spans="2:5" x14ac:dyDescent="0.35">
      <c r="B26" s="79" t="s">
        <v>267</v>
      </c>
    </row>
    <row r="27" spans="2:5" ht="18.5" x14ac:dyDescent="0.45">
      <c r="B27" s="79"/>
      <c r="D27" s="81" t="s">
        <v>268</v>
      </c>
    </row>
    <row r="28" spans="2:5" ht="52.9" customHeight="1" x14ac:dyDescent="0.35">
      <c r="B28" s="79"/>
      <c r="D28" s="198" t="s">
        <v>719</v>
      </c>
    </row>
    <row r="29" spans="2:5" x14ac:dyDescent="0.35">
      <c r="B29" s="79"/>
      <c r="D29" s="31" t="s">
        <v>269</v>
      </c>
      <c r="E29" t="s">
        <v>269</v>
      </c>
    </row>
    <row r="30" spans="2:5" x14ac:dyDescent="0.35">
      <c r="B30" s="79" t="s">
        <v>270</v>
      </c>
    </row>
    <row r="31" spans="2:5" x14ac:dyDescent="0.35">
      <c r="B31" s="79" t="s">
        <v>271</v>
      </c>
    </row>
    <row r="32" spans="2:5" x14ac:dyDescent="0.35">
      <c r="B32" s="79" t="s">
        <v>272</v>
      </c>
    </row>
    <row r="33" spans="2:5" x14ac:dyDescent="0.35">
      <c r="B33" s="79" t="s">
        <v>273</v>
      </c>
    </row>
    <row r="34" spans="2:5" x14ac:dyDescent="0.35">
      <c r="B34" s="79" t="s">
        <v>274</v>
      </c>
    </row>
    <row r="35" spans="2:5" ht="18.5" x14ac:dyDescent="0.45">
      <c r="B35" s="79"/>
      <c r="D35" s="81" t="s">
        <v>275</v>
      </c>
    </row>
    <row r="36" spans="2:5" x14ac:dyDescent="0.35">
      <c r="B36" s="79"/>
      <c r="D36" s="198" t="s">
        <v>721</v>
      </c>
    </row>
    <row r="37" spans="2:5" x14ac:dyDescent="0.35">
      <c r="B37" s="79"/>
    </row>
    <row r="38" spans="2:5" x14ac:dyDescent="0.35">
      <c r="B38" s="79" t="s">
        <v>276</v>
      </c>
    </row>
    <row r="39" spans="2:5" x14ac:dyDescent="0.35">
      <c r="B39" s="79" t="s">
        <v>277</v>
      </c>
    </row>
    <row r="40" spans="2:5" x14ac:dyDescent="0.35">
      <c r="B40" s="79" t="s">
        <v>278</v>
      </c>
    </row>
    <row r="41" spans="2:5" x14ac:dyDescent="0.35">
      <c r="B41" s="79" t="s">
        <v>279</v>
      </c>
    </row>
    <row r="42" spans="2:5" ht="18.5" x14ac:dyDescent="0.45">
      <c r="D42" s="81" t="s">
        <v>280</v>
      </c>
    </row>
    <row r="43" spans="2:5" x14ac:dyDescent="0.35">
      <c r="D43" s="198" t="s">
        <v>720</v>
      </c>
    </row>
    <row r="46" spans="2:5" ht="18.5" x14ac:dyDescent="0.45">
      <c r="B46" s="77" t="s">
        <v>249</v>
      </c>
      <c r="C46" s="65"/>
      <c r="D46" s="63" t="s">
        <v>281</v>
      </c>
    </row>
    <row r="47" spans="2:5" ht="16" x14ac:dyDescent="0.4">
      <c r="B47" s="64"/>
      <c r="C47" s="65"/>
      <c r="D47" s="70" t="s">
        <v>282</v>
      </c>
    </row>
    <row r="48" spans="2:5" ht="336.65" customHeight="1" x14ac:dyDescent="0.4">
      <c r="B48" s="82"/>
      <c r="C48" s="31"/>
      <c r="D48" s="85" t="str">
        <f>CONCATENATE(D7,CHAR(10),D10,CHAR(10),D11,CHAR(10),D15,CHAR(10),D16,CHAR(10),D20,CHAR(10),D21,CHAR(10),D27,CHAR(10),D28,CHAR(10),D35,CHAR(10),D36,CHAR(10),D42,CHAR(10),D43)</f>
        <v>1. Conforme reunião de partida de análise realizada em 16/10/2025, segue as pendências para análise definitiva do empreendimento:
a) Quanto à qualificação urbanística (verificar localização do terreno):
Compatível com a qualificação urbanística aprovada.
b) Quanto à viabilidade de água:
Apresentar projeto e orçamento de rede não incidente.
c) Quanto à viabilidade de esgoto:
Apresentar DVT Esgoto atualizada; Apresentar manifestação da concessionária sobre uso / capacidade da EEE de outro empreendimento;  Apresentar projeto e orçamento da rede (recalque) não incidente. Reapresentar projeto EEE do FAR São José 1.
d) Quanto à compatibilidade entre topografia natural e topografia proposta:
Apresentar levantamento planialtimétrico georreferenciado compatível com matrícula. Apresentar estudo sobre a necessidade de troca de solos. Apresentar projeto revisado de patamarização com indicação do nível do FAR São José 1. Verificar a necessidade de trincheira drenante. Apresentar projeto de microdrenagem.
e) Quanto à poligonal FAR:
Deve ser prevista proteção (guarda-corpo) no arrimo na via sem denominação oficial;
f) Quanto aos demais documentos necessários:
Apresentar projeto de rota acessível ajustado, com indicações de acesso ao empreendimento.</v>
      </c>
      <c r="E48" s="80"/>
    </row>
    <row r="50" spans="4:4" ht="280.89999999999998" customHeight="1" x14ac:dyDescent="0.35">
      <c r="D50" s="80" t="s">
        <v>283</v>
      </c>
    </row>
    <row r="92" spans="2:4" s="20" customFormat="1" x14ac:dyDescent="0.35">
      <c r="B92"/>
      <c r="C92"/>
      <c r="D92"/>
    </row>
    <row r="93" spans="2:4" s="20" customFormat="1" x14ac:dyDescent="0.35">
      <c r="B93"/>
      <c r="C93"/>
      <c r="D93"/>
    </row>
    <row r="94" spans="2:4" s="20" customFormat="1" x14ac:dyDescent="0.35">
      <c r="B94"/>
      <c r="C94"/>
      <c r="D94"/>
    </row>
    <row r="95" spans="2:4" s="20" customFormat="1" x14ac:dyDescent="0.35">
      <c r="B95"/>
      <c r="C95"/>
      <c r="D95"/>
    </row>
    <row r="98" spans="2:4" s="20" customFormat="1" x14ac:dyDescent="0.35">
      <c r="B98"/>
      <c r="C98"/>
      <c r="D98"/>
    </row>
    <row r="100" spans="2:4" s="20" customFormat="1" x14ac:dyDescent="0.35">
      <c r="B100"/>
      <c r="C100"/>
      <c r="D100"/>
    </row>
  </sheetData>
  <pageMargins left="0.511811024" right="0.511811024" top="0.78740157499999996" bottom="0.78740157499999996" header="0.31496062000000002" footer="0.31496062000000002"/>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81A9F-24D7-4BCC-8796-20975DDA4768}">
  <sheetPr>
    <tabColor theme="7" tint="0.59999389629810485"/>
  </sheetPr>
  <dimension ref="A1:S149"/>
  <sheetViews>
    <sheetView showGridLines="0" zoomScale="70" zoomScaleNormal="70" workbookViewId="0">
      <pane ySplit="5" topLeftCell="A6" activePane="bottomLeft" state="frozen"/>
      <selection activeCell="M17" sqref="M17"/>
      <selection pane="bottomLeft" activeCell="M17" sqref="M17"/>
    </sheetView>
  </sheetViews>
  <sheetFormatPr defaultColWidth="9.26953125" defaultRowHeight="15.5" x14ac:dyDescent="0.35"/>
  <cols>
    <col min="1" max="1" width="2.54296875" style="95" customWidth="1"/>
    <col min="2" max="2" width="174" style="93" customWidth="1"/>
    <col min="3" max="3" width="21.7265625" style="93" bestFit="1" customWidth="1"/>
    <col min="4" max="6" width="20.54296875" style="94" customWidth="1"/>
    <col min="7" max="8" width="8.54296875" style="93" customWidth="1"/>
    <col min="9" max="9" width="9.453125" style="93" bestFit="1" customWidth="1"/>
    <col min="10" max="19" width="9.26953125" style="93"/>
    <col min="20" max="16384" width="9.26953125" style="92"/>
  </cols>
  <sheetData>
    <row r="1" spans="1:6" customFormat="1" ht="15" thickBot="1" x14ac:dyDescent="0.4"/>
    <row r="2" spans="1:6" customFormat="1" ht="31" x14ac:dyDescent="0.7">
      <c r="B2" s="215" t="s">
        <v>284</v>
      </c>
      <c r="C2" s="216"/>
      <c r="D2" s="216"/>
      <c r="E2" s="216"/>
      <c r="F2" s="183" t="str">
        <f>'1. SIOPI'!B2</f>
        <v>NOME:</v>
      </c>
    </row>
    <row r="3" spans="1:6" customFormat="1" ht="29" thickBot="1" x14ac:dyDescent="0.7">
      <c r="B3" s="217" t="s">
        <v>285</v>
      </c>
      <c r="C3" s="218"/>
      <c r="D3" s="218"/>
      <c r="E3" s="218"/>
      <c r="F3" s="181" t="str">
        <f>'1. SIOPI'!B3</f>
        <v>SIOPI:</v>
      </c>
    </row>
    <row r="4" spans="1:6" customFormat="1" ht="15" thickBot="1" x14ac:dyDescent="0.4"/>
    <row r="5" spans="1:6" ht="45" customHeight="1" thickBot="1" x14ac:dyDescent="0.4">
      <c r="A5" s="203"/>
      <c r="B5" s="126"/>
      <c r="C5" s="127" t="s">
        <v>286</v>
      </c>
      <c r="D5" s="128" t="s">
        <v>287</v>
      </c>
      <c r="E5" s="127" t="s">
        <v>288</v>
      </c>
      <c r="F5" s="129" t="s">
        <v>289</v>
      </c>
    </row>
    <row r="6" spans="1:6" s="93" customFormat="1" ht="25.15" customHeight="1" x14ac:dyDescent="0.35">
      <c r="A6" s="204"/>
      <c r="B6" s="159" t="s">
        <v>290</v>
      </c>
      <c r="C6" s="125"/>
      <c r="D6" s="120"/>
      <c r="E6" s="120"/>
      <c r="F6" s="119"/>
    </row>
    <row r="7" spans="1:6" s="93" customFormat="1" ht="49.9" customHeight="1" x14ac:dyDescent="0.35">
      <c r="A7" s="204"/>
      <c r="B7" s="130" t="s">
        <v>291</v>
      </c>
      <c r="C7" s="105" t="s">
        <v>292</v>
      </c>
      <c r="D7" s="103"/>
      <c r="E7" s="103"/>
      <c r="F7" s="103"/>
    </row>
    <row r="8" spans="1:6" s="93" customFormat="1" ht="49.9" customHeight="1" x14ac:dyDescent="0.35">
      <c r="A8" s="204"/>
      <c r="B8" s="114" t="s">
        <v>293</v>
      </c>
      <c r="C8" s="97" t="s">
        <v>292</v>
      </c>
      <c r="D8" s="96"/>
      <c r="E8" s="96"/>
      <c r="F8" s="96"/>
    </row>
    <row r="9" spans="1:6" s="93" customFormat="1" ht="49.9" customHeight="1" x14ac:dyDescent="0.35">
      <c r="A9" s="204"/>
      <c r="B9" s="114" t="s">
        <v>294</v>
      </c>
      <c r="C9" s="97" t="s">
        <v>292</v>
      </c>
      <c r="D9" s="96"/>
      <c r="E9" s="96"/>
      <c r="F9" s="96"/>
    </row>
    <row r="10" spans="1:6" s="93" customFormat="1" ht="49.9" customHeight="1" x14ac:dyDescent="0.35">
      <c r="A10" s="204"/>
      <c r="B10" s="134" t="s">
        <v>295</v>
      </c>
      <c r="C10" s="110" t="s">
        <v>296</v>
      </c>
      <c r="D10" s="109" t="s">
        <v>297</v>
      </c>
      <c r="E10" s="109" t="s">
        <v>54</v>
      </c>
      <c r="F10" s="108"/>
    </row>
    <row r="11" spans="1:6" s="93" customFormat="1" ht="25.15" customHeight="1" x14ac:dyDescent="0.35">
      <c r="A11" s="204"/>
      <c r="B11" s="136" t="s">
        <v>298</v>
      </c>
      <c r="C11" s="133"/>
      <c r="D11" s="133"/>
      <c r="E11" s="133"/>
      <c r="F11" s="137"/>
    </row>
    <row r="12" spans="1:6" s="93" customFormat="1" ht="25.15" customHeight="1" x14ac:dyDescent="0.35">
      <c r="A12" s="204"/>
      <c r="B12" s="131" t="s">
        <v>299</v>
      </c>
      <c r="C12" s="132"/>
      <c r="D12" s="132"/>
      <c r="E12" s="132"/>
      <c r="F12" s="135"/>
    </row>
    <row r="13" spans="1:6" s="93" customFormat="1" ht="46.5" x14ac:dyDescent="0.35">
      <c r="A13" s="204"/>
      <c r="B13" s="130" t="s">
        <v>300</v>
      </c>
      <c r="C13" s="105" t="s">
        <v>296</v>
      </c>
      <c r="D13" s="104" t="s">
        <v>297</v>
      </c>
      <c r="E13" s="104" t="s">
        <v>301</v>
      </c>
      <c r="F13" s="103"/>
    </row>
    <row r="14" spans="1:6" s="93" customFormat="1" ht="46.5" x14ac:dyDescent="0.35">
      <c r="A14" s="204"/>
      <c r="B14" s="114" t="s">
        <v>302</v>
      </c>
      <c r="C14" s="97" t="s">
        <v>296</v>
      </c>
      <c r="D14" s="99" t="s">
        <v>297</v>
      </c>
      <c r="E14" s="99" t="s">
        <v>301</v>
      </c>
      <c r="F14" s="96"/>
    </row>
    <row r="15" spans="1:6" s="93" customFormat="1" ht="31" x14ac:dyDescent="0.35">
      <c r="A15" s="204"/>
      <c r="B15" s="114" t="s">
        <v>303</v>
      </c>
      <c r="C15" s="97" t="s">
        <v>296</v>
      </c>
      <c r="D15" s="99" t="s">
        <v>297</v>
      </c>
      <c r="E15" s="99"/>
      <c r="F15" s="96"/>
    </row>
    <row r="16" spans="1:6" s="93" customFormat="1" ht="31" x14ac:dyDescent="0.35">
      <c r="A16" s="204"/>
      <c r="B16" s="134" t="s">
        <v>304</v>
      </c>
      <c r="C16" s="110" t="s">
        <v>296</v>
      </c>
      <c r="D16" s="109" t="s">
        <v>297</v>
      </c>
      <c r="E16" s="109"/>
      <c r="F16" s="108"/>
    </row>
    <row r="17" spans="1:6" s="93" customFormat="1" ht="25.15" customHeight="1" x14ac:dyDescent="0.35">
      <c r="A17" s="204"/>
      <c r="B17" s="131" t="s">
        <v>305</v>
      </c>
      <c r="C17" s="132"/>
      <c r="D17" s="118"/>
      <c r="E17" s="118"/>
      <c r="F17" s="117"/>
    </row>
    <row r="18" spans="1:6" s="93" customFormat="1" ht="21" customHeight="1" x14ac:dyDescent="0.35">
      <c r="A18" s="204"/>
      <c r="B18" s="130" t="s">
        <v>306</v>
      </c>
      <c r="C18" s="105" t="s">
        <v>292</v>
      </c>
      <c r="D18" s="103"/>
      <c r="E18" s="103"/>
      <c r="F18" s="103"/>
    </row>
    <row r="19" spans="1:6" s="93" customFormat="1" ht="31" x14ac:dyDescent="0.35">
      <c r="A19" s="204"/>
      <c r="B19" s="114" t="s">
        <v>307</v>
      </c>
      <c r="C19" s="97" t="s">
        <v>296</v>
      </c>
      <c r="D19" s="99" t="s">
        <v>297</v>
      </c>
      <c r="E19" s="96"/>
      <c r="F19" s="96"/>
    </row>
    <row r="20" spans="1:6" s="93" customFormat="1" ht="35.15" customHeight="1" x14ac:dyDescent="0.35">
      <c r="A20" s="204"/>
      <c r="B20" s="114" t="s">
        <v>308</v>
      </c>
      <c r="C20" s="97" t="s">
        <v>296</v>
      </c>
      <c r="D20" s="99" t="s">
        <v>297</v>
      </c>
      <c r="E20" s="96"/>
      <c r="F20" s="96"/>
    </row>
    <row r="21" spans="1:6" s="93" customFormat="1" ht="35.15" customHeight="1" x14ac:dyDescent="0.35">
      <c r="A21" s="204"/>
      <c r="B21" s="134" t="s">
        <v>309</v>
      </c>
      <c r="C21" s="110" t="s">
        <v>296</v>
      </c>
      <c r="D21" s="109" t="s">
        <v>297</v>
      </c>
      <c r="E21" s="108"/>
      <c r="F21" s="108"/>
    </row>
    <row r="22" spans="1:6" s="93" customFormat="1" ht="25.15" customHeight="1" x14ac:dyDescent="0.35">
      <c r="A22" s="204"/>
      <c r="B22" s="131" t="s">
        <v>310</v>
      </c>
      <c r="C22" s="138"/>
      <c r="D22" s="206"/>
      <c r="E22" s="206"/>
      <c r="F22" s="207"/>
    </row>
    <row r="23" spans="1:6" s="93" customFormat="1" ht="35.15" customHeight="1" x14ac:dyDescent="0.35">
      <c r="A23" s="204"/>
      <c r="B23" s="130" t="s">
        <v>311</v>
      </c>
      <c r="C23" s="105" t="s">
        <v>296</v>
      </c>
      <c r="D23" s="104" t="s">
        <v>297</v>
      </c>
      <c r="E23" s="104" t="s">
        <v>312</v>
      </c>
      <c r="F23" s="103"/>
    </row>
    <row r="24" spans="1:6" s="93" customFormat="1" ht="31" x14ac:dyDescent="0.35">
      <c r="A24" s="204"/>
      <c r="B24" s="114" t="s">
        <v>313</v>
      </c>
      <c r="C24" s="97" t="s">
        <v>296</v>
      </c>
      <c r="D24" s="99" t="s">
        <v>297</v>
      </c>
      <c r="E24" s="99" t="s">
        <v>312</v>
      </c>
      <c r="F24" s="96"/>
    </row>
    <row r="25" spans="1:6" s="93" customFormat="1" ht="31" x14ac:dyDescent="0.35">
      <c r="A25" s="204"/>
      <c r="B25" s="114" t="s">
        <v>314</v>
      </c>
      <c r="C25" s="97" t="s">
        <v>296</v>
      </c>
      <c r="D25" s="99" t="s">
        <v>297</v>
      </c>
      <c r="E25" s="99" t="s">
        <v>312</v>
      </c>
      <c r="F25" s="96"/>
    </row>
    <row r="26" spans="1:6" s="93" customFormat="1" ht="45.75" customHeight="1" x14ac:dyDescent="0.35">
      <c r="A26" s="204"/>
      <c r="B26" s="114" t="s">
        <v>315</v>
      </c>
      <c r="C26" s="97" t="s">
        <v>296</v>
      </c>
      <c r="D26" s="96"/>
      <c r="E26" s="99" t="s">
        <v>312</v>
      </c>
      <c r="F26" s="96"/>
    </row>
    <row r="27" spans="1:6" s="93" customFormat="1" ht="31" x14ac:dyDescent="0.35">
      <c r="A27" s="204"/>
      <c r="B27" s="114" t="s">
        <v>316</v>
      </c>
      <c r="C27" s="97" t="s">
        <v>296</v>
      </c>
      <c r="D27" s="96" t="s">
        <v>317</v>
      </c>
      <c r="E27" s="99" t="s">
        <v>312</v>
      </c>
      <c r="F27" s="96"/>
    </row>
    <row r="28" spans="1:6" s="93" customFormat="1" ht="35.15" customHeight="1" x14ac:dyDescent="0.35">
      <c r="A28" s="204"/>
      <c r="B28" s="114" t="s">
        <v>318</v>
      </c>
      <c r="C28" s="97" t="s">
        <v>296</v>
      </c>
      <c r="D28" s="96"/>
      <c r="E28" s="99" t="s">
        <v>312</v>
      </c>
      <c r="F28" s="96"/>
    </row>
    <row r="29" spans="1:6" s="93" customFormat="1" ht="35.15" customHeight="1" x14ac:dyDescent="0.35">
      <c r="A29" s="204"/>
      <c r="B29" s="134" t="s">
        <v>319</v>
      </c>
      <c r="C29" s="110" t="s">
        <v>296</v>
      </c>
      <c r="D29" s="109" t="s">
        <v>297</v>
      </c>
      <c r="E29" s="108"/>
      <c r="F29" s="108"/>
    </row>
    <row r="30" spans="1:6" ht="25.15" customHeight="1" x14ac:dyDescent="0.35">
      <c r="A30" s="204"/>
      <c r="B30" s="131" t="s">
        <v>320</v>
      </c>
      <c r="C30" s="138"/>
      <c r="D30" s="206"/>
      <c r="E30" s="206"/>
      <c r="F30" s="207"/>
    </row>
    <row r="31" spans="1:6" s="93" customFormat="1" ht="35.15" customHeight="1" x14ac:dyDescent="0.35">
      <c r="A31" s="204"/>
      <c r="B31" s="130" t="s">
        <v>321</v>
      </c>
      <c r="C31" s="105" t="s">
        <v>292</v>
      </c>
      <c r="D31" s="103"/>
      <c r="E31" s="103"/>
      <c r="F31" s="103"/>
    </row>
    <row r="32" spans="1:6" s="93" customFormat="1" ht="46.5" x14ac:dyDescent="0.35">
      <c r="A32" s="204"/>
      <c r="B32" s="134" t="s">
        <v>322</v>
      </c>
      <c r="C32" s="110" t="s">
        <v>296</v>
      </c>
      <c r="D32" s="108"/>
      <c r="E32" s="139"/>
      <c r="F32" s="109" t="s">
        <v>323</v>
      </c>
    </row>
    <row r="33" spans="1:6" ht="25.15" customHeight="1" x14ac:dyDescent="0.35">
      <c r="A33" s="204"/>
      <c r="B33" s="131" t="s">
        <v>324</v>
      </c>
      <c r="C33" s="138"/>
      <c r="D33" s="206"/>
      <c r="E33" s="206"/>
      <c r="F33" s="207"/>
    </row>
    <row r="34" spans="1:6" s="93" customFormat="1" ht="35.15" customHeight="1" x14ac:dyDescent="0.35">
      <c r="A34" s="204"/>
      <c r="B34" s="141" t="s">
        <v>325</v>
      </c>
      <c r="C34" s="142" t="s">
        <v>296</v>
      </c>
      <c r="D34" s="143"/>
      <c r="E34" s="144"/>
      <c r="F34" s="143" t="s">
        <v>326</v>
      </c>
    </row>
    <row r="35" spans="1:6" ht="25.15" customHeight="1" x14ac:dyDescent="0.35">
      <c r="A35" s="204"/>
      <c r="B35" s="136" t="s">
        <v>327</v>
      </c>
      <c r="C35" s="133"/>
      <c r="D35" s="140"/>
      <c r="E35" s="140"/>
      <c r="F35" s="147"/>
    </row>
    <row r="36" spans="1:6" ht="25.15" customHeight="1" x14ac:dyDescent="0.35">
      <c r="A36" s="204"/>
      <c r="B36" s="131" t="s">
        <v>328</v>
      </c>
      <c r="C36" s="132"/>
      <c r="D36" s="145"/>
      <c r="E36" s="145"/>
      <c r="F36" s="146"/>
    </row>
    <row r="37" spans="1:6" s="93" customFormat="1" ht="35.15" customHeight="1" x14ac:dyDescent="0.35">
      <c r="A37" s="204"/>
      <c r="B37" s="130" t="s">
        <v>329</v>
      </c>
      <c r="C37" s="105" t="s">
        <v>292</v>
      </c>
      <c r="D37" s="103"/>
      <c r="E37" s="103"/>
      <c r="F37" s="103"/>
    </row>
    <row r="38" spans="1:6" s="93" customFormat="1" ht="35.15" customHeight="1" x14ac:dyDescent="0.35">
      <c r="A38" s="204"/>
      <c r="B38" s="114" t="s">
        <v>330</v>
      </c>
      <c r="C38" s="97" t="s">
        <v>296</v>
      </c>
      <c r="D38" s="96" t="s">
        <v>317</v>
      </c>
      <c r="E38" s="96"/>
      <c r="F38" s="96"/>
    </row>
    <row r="39" spans="1:6" s="93" customFormat="1" ht="35.15" customHeight="1" x14ac:dyDescent="0.35">
      <c r="A39" s="204"/>
      <c r="B39" s="114" t="s">
        <v>331</v>
      </c>
      <c r="C39" s="97" t="s">
        <v>292</v>
      </c>
      <c r="D39" s="116"/>
      <c r="E39" s="116"/>
      <c r="F39" s="116"/>
    </row>
    <row r="40" spans="1:6" s="93" customFormat="1" ht="35.15" customHeight="1" x14ac:dyDescent="0.35">
      <c r="A40" s="204"/>
      <c r="B40" s="114" t="s">
        <v>332</v>
      </c>
      <c r="C40" s="97" t="s">
        <v>292</v>
      </c>
      <c r="D40" s="96"/>
      <c r="E40" s="96"/>
      <c r="F40" s="96"/>
    </row>
    <row r="41" spans="1:6" s="93" customFormat="1" ht="21" customHeight="1" x14ac:dyDescent="0.35">
      <c r="A41" s="204"/>
      <c r="B41" s="114" t="s">
        <v>333</v>
      </c>
      <c r="C41" s="97" t="s">
        <v>292</v>
      </c>
      <c r="D41" s="96"/>
      <c r="E41" s="96"/>
      <c r="F41" s="96"/>
    </row>
    <row r="42" spans="1:6" s="93" customFormat="1" ht="31" x14ac:dyDescent="0.35">
      <c r="A42" s="204"/>
      <c r="B42" s="134" t="s">
        <v>334</v>
      </c>
      <c r="C42" s="110" t="s">
        <v>296</v>
      </c>
      <c r="D42" s="109" t="s">
        <v>335</v>
      </c>
      <c r="E42" s="108"/>
      <c r="F42" s="108"/>
    </row>
    <row r="43" spans="1:6" ht="25.15" customHeight="1" x14ac:dyDescent="0.35">
      <c r="A43" s="204"/>
      <c r="B43" s="131" t="s">
        <v>336</v>
      </c>
      <c r="C43" s="138"/>
      <c r="D43" s="206"/>
      <c r="E43" s="206"/>
      <c r="F43" s="207"/>
    </row>
    <row r="44" spans="1:6" s="93" customFormat="1" ht="31" x14ac:dyDescent="0.35">
      <c r="A44" s="204"/>
      <c r="B44" s="130" t="s">
        <v>337</v>
      </c>
      <c r="C44" s="105" t="s">
        <v>296</v>
      </c>
      <c r="D44" s="103" t="s">
        <v>338</v>
      </c>
      <c r="E44" s="103"/>
      <c r="F44" s="103"/>
    </row>
    <row r="45" spans="1:6" s="93" customFormat="1" ht="35.15" customHeight="1" x14ac:dyDescent="0.35">
      <c r="A45" s="204"/>
      <c r="B45" s="114" t="s">
        <v>339</v>
      </c>
      <c r="C45" s="97" t="s">
        <v>296</v>
      </c>
      <c r="D45" s="96" t="s">
        <v>338</v>
      </c>
      <c r="E45" s="96"/>
      <c r="F45" s="96" t="s">
        <v>340</v>
      </c>
    </row>
    <row r="46" spans="1:6" s="93" customFormat="1" ht="35.15" customHeight="1" x14ac:dyDescent="0.35">
      <c r="A46" s="204"/>
      <c r="B46" s="134" t="s">
        <v>341</v>
      </c>
      <c r="C46" s="110" t="s">
        <v>296</v>
      </c>
      <c r="D46" s="108" t="s">
        <v>338</v>
      </c>
      <c r="E46" s="108"/>
      <c r="F46" s="108" t="s">
        <v>340</v>
      </c>
    </row>
    <row r="47" spans="1:6" s="93" customFormat="1" ht="21" customHeight="1" x14ac:dyDescent="0.35">
      <c r="A47" s="204"/>
      <c r="B47" s="131" t="s">
        <v>342</v>
      </c>
      <c r="C47" s="212"/>
      <c r="D47" s="212"/>
      <c r="E47" s="212"/>
      <c r="F47" s="213"/>
    </row>
    <row r="48" spans="1:6" s="93" customFormat="1" ht="21" customHeight="1" x14ac:dyDescent="0.35">
      <c r="A48" s="204"/>
      <c r="B48" s="148" t="s">
        <v>343</v>
      </c>
      <c r="C48" s="105" t="s">
        <v>292</v>
      </c>
      <c r="D48" s="103"/>
      <c r="E48" s="103"/>
      <c r="F48" s="103"/>
    </row>
    <row r="49" spans="1:6" s="93" customFormat="1" ht="46.5" x14ac:dyDescent="0.35">
      <c r="A49" s="204"/>
      <c r="B49" s="112" t="s">
        <v>344</v>
      </c>
      <c r="C49" s="97" t="s">
        <v>296</v>
      </c>
      <c r="D49" s="99" t="s">
        <v>345</v>
      </c>
      <c r="E49" s="96"/>
      <c r="F49" s="96" t="s">
        <v>346</v>
      </c>
    </row>
    <row r="50" spans="1:6" s="93" customFormat="1" ht="62" x14ac:dyDescent="0.35">
      <c r="A50" s="204"/>
      <c r="B50" s="111" t="s">
        <v>347</v>
      </c>
      <c r="C50" s="110" t="s">
        <v>296</v>
      </c>
      <c r="D50" s="108"/>
      <c r="E50" s="108"/>
      <c r="F50" s="109" t="s">
        <v>348</v>
      </c>
    </row>
    <row r="51" spans="1:6" ht="25.15" customHeight="1" x14ac:dyDescent="0.35">
      <c r="A51" s="204"/>
      <c r="B51" s="131" t="s">
        <v>349</v>
      </c>
      <c r="C51" s="138"/>
      <c r="D51" s="206"/>
      <c r="E51" s="206"/>
      <c r="F51" s="207"/>
    </row>
    <row r="52" spans="1:6" s="93" customFormat="1" ht="35.15" customHeight="1" x14ac:dyDescent="0.35">
      <c r="A52" s="204"/>
      <c r="B52" s="130" t="s">
        <v>350</v>
      </c>
      <c r="C52" s="105" t="s">
        <v>292</v>
      </c>
      <c r="D52" s="103"/>
      <c r="E52" s="103"/>
      <c r="F52" s="103"/>
    </row>
    <row r="53" spans="1:6" s="93" customFormat="1" ht="35.15" customHeight="1" x14ac:dyDescent="0.35">
      <c r="A53" s="204"/>
      <c r="B53" s="114" t="s">
        <v>351</v>
      </c>
      <c r="C53" s="97" t="s">
        <v>296</v>
      </c>
      <c r="D53" s="96" t="s">
        <v>352</v>
      </c>
      <c r="E53" s="96"/>
      <c r="F53" s="96"/>
    </row>
    <row r="54" spans="1:6" s="93" customFormat="1" ht="46.5" x14ac:dyDescent="0.35">
      <c r="A54" s="204"/>
      <c r="B54" s="134" t="s">
        <v>353</v>
      </c>
      <c r="C54" s="110" t="s">
        <v>296</v>
      </c>
      <c r="D54" s="108" t="s">
        <v>352</v>
      </c>
      <c r="E54" s="108"/>
      <c r="F54" s="108"/>
    </row>
    <row r="55" spans="1:6" s="93" customFormat="1" ht="21" customHeight="1" x14ac:dyDescent="0.35">
      <c r="A55" s="204"/>
      <c r="B55" s="131" t="s">
        <v>354</v>
      </c>
      <c r="C55" s="212"/>
      <c r="D55" s="212"/>
      <c r="E55" s="212"/>
      <c r="F55" s="213"/>
    </row>
    <row r="56" spans="1:6" s="93" customFormat="1" ht="21" customHeight="1" x14ac:dyDescent="0.35">
      <c r="A56" s="204"/>
      <c r="B56" s="148" t="s">
        <v>343</v>
      </c>
      <c r="C56" s="105" t="s">
        <v>292</v>
      </c>
      <c r="D56" s="103"/>
      <c r="E56" s="103"/>
      <c r="F56" s="103"/>
    </row>
    <row r="57" spans="1:6" s="93" customFormat="1" ht="35.15" customHeight="1" x14ac:dyDescent="0.35">
      <c r="A57" s="204"/>
      <c r="B57" s="112" t="s">
        <v>355</v>
      </c>
      <c r="C57" s="97" t="s">
        <v>296</v>
      </c>
      <c r="D57" s="99" t="s">
        <v>356</v>
      </c>
      <c r="E57" s="96"/>
      <c r="F57" s="96"/>
    </row>
    <row r="58" spans="1:6" s="93" customFormat="1" ht="62" x14ac:dyDescent="0.35">
      <c r="A58" s="204"/>
      <c r="B58" s="111" t="s">
        <v>347</v>
      </c>
      <c r="C58" s="110" t="s">
        <v>296</v>
      </c>
      <c r="D58" s="108"/>
      <c r="E58" s="108"/>
      <c r="F58" s="109" t="s">
        <v>348</v>
      </c>
    </row>
    <row r="59" spans="1:6" s="93" customFormat="1" ht="25.15" customHeight="1" x14ac:dyDescent="0.35">
      <c r="A59" s="204"/>
      <c r="B59" s="131" t="s">
        <v>357</v>
      </c>
      <c r="C59" s="149"/>
      <c r="D59" s="206"/>
      <c r="E59" s="206"/>
      <c r="F59" s="207"/>
    </row>
    <row r="60" spans="1:6" s="93" customFormat="1" ht="21" customHeight="1" x14ac:dyDescent="0.35">
      <c r="A60" s="204"/>
      <c r="B60" s="148" t="s">
        <v>358</v>
      </c>
      <c r="C60" s="105" t="s">
        <v>296</v>
      </c>
      <c r="D60" s="103" t="s">
        <v>352</v>
      </c>
      <c r="E60" s="103"/>
      <c r="F60" s="103"/>
    </row>
    <row r="61" spans="1:6" s="93" customFormat="1" ht="21" customHeight="1" x14ac:dyDescent="0.35">
      <c r="A61" s="204"/>
      <c r="B61" s="112" t="s">
        <v>359</v>
      </c>
      <c r="C61" s="97" t="s">
        <v>296</v>
      </c>
      <c r="D61" s="96" t="s">
        <v>352</v>
      </c>
      <c r="E61" s="96"/>
      <c r="F61" s="96"/>
    </row>
    <row r="62" spans="1:6" s="93" customFormat="1" ht="21" customHeight="1" x14ac:dyDescent="0.35">
      <c r="A62" s="204"/>
      <c r="B62" s="112" t="s">
        <v>360</v>
      </c>
      <c r="C62" s="97" t="s">
        <v>296</v>
      </c>
      <c r="D62" s="96" t="s">
        <v>352</v>
      </c>
      <c r="E62" s="96"/>
      <c r="F62" s="96"/>
    </row>
    <row r="63" spans="1:6" s="93" customFormat="1" ht="21" customHeight="1" x14ac:dyDescent="0.35">
      <c r="A63" s="204"/>
      <c r="B63" s="112" t="s">
        <v>361</v>
      </c>
      <c r="C63" s="97" t="s">
        <v>296</v>
      </c>
      <c r="D63" s="96" t="s">
        <v>352</v>
      </c>
      <c r="E63" s="96"/>
      <c r="F63" s="96"/>
    </row>
    <row r="64" spans="1:6" s="93" customFormat="1" ht="21" customHeight="1" x14ac:dyDescent="0.35">
      <c r="A64" s="204"/>
      <c r="B64" s="111" t="s">
        <v>362</v>
      </c>
      <c r="C64" s="110" t="s">
        <v>296</v>
      </c>
      <c r="D64" s="108" t="s">
        <v>352</v>
      </c>
      <c r="E64" s="108"/>
      <c r="F64" s="108"/>
    </row>
    <row r="65" spans="1:6" ht="25.15" customHeight="1" x14ac:dyDescent="0.35">
      <c r="A65" s="204"/>
      <c r="B65" s="131" t="s">
        <v>363</v>
      </c>
      <c r="C65" s="138"/>
      <c r="D65" s="206"/>
      <c r="E65" s="206"/>
      <c r="F65" s="207"/>
    </row>
    <row r="66" spans="1:6" s="93" customFormat="1" ht="35.15" customHeight="1" x14ac:dyDescent="0.35">
      <c r="A66" s="204"/>
      <c r="B66" s="141" t="s">
        <v>364</v>
      </c>
      <c r="C66" s="142" t="s">
        <v>296</v>
      </c>
      <c r="D66" s="143" t="s">
        <v>365</v>
      </c>
      <c r="E66" s="144"/>
      <c r="F66" s="144"/>
    </row>
    <row r="67" spans="1:6" s="93" customFormat="1" ht="21" customHeight="1" x14ac:dyDescent="0.35">
      <c r="A67" s="204"/>
      <c r="B67" s="131" t="s">
        <v>366</v>
      </c>
      <c r="C67" s="212"/>
      <c r="D67" s="212"/>
      <c r="E67" s="212"/>
      <c r="F67" s="213"/>
    </row>
    <row r="68" spans="1:6" s="93" customFormat="1" ht="35.15" customHeight="1" x14ac:dyDescent="0.35">
      <c r="A68" s="204"/>
      <c r="B68" s="148" t="s">
        <v>367</v>
      </c>
      <c r="C68" s="105" t="s">
        <v>296</v>
      </c>
      <c r="D68" s="104" t="s">
        <v>365</v>
      </c>
      <c r="E68" s="103"/>
      <c r="F68" s="103"/>
    </row>
    <row r="69" spans="1:6" s="93" customFormat="1" ht="51" customHeight="1" x14ac:dyDescent="0.35">
      <c r="A69" s="204"/>
      <c r="B69" s="112" t="s">
        <v>368</v>
      </c>
      <c r="C69" s="97" t="s">
        <v>296</v>
      </c>
      <c r="D69" s="99" t="s">
        <v>365</v>
      </c>
      <c r="E69" s="96"/>
      <c r="F69" s="96"/>
    </row>
    <row r="70" spans="1:6" s="93" customFormat="1" ht="35.15" customHeight="1" x14ac:dyDescent="0.35">
      <c r="A70" s="204"/>
      <c r="B70" s="111" t="s">
        <v>369</v>
      </c>
      <c r="C70" s="110" t="s">
        <v>296</v>
      </c>
      <c r="D70" s="109" t="s">
        <v>365</v>
      </c>
      <c r="E70" s="108"/>
      <c r="F70" s="108"/>
    </row>
    <row r="71" spans="1:6" ht="25.15" customHeight="1" x14ac:dyDescent="0.35">
      <c r="A71" s="204"/>
      <c r="B71" s="131" t="s">
        <v>370</v>
      </c>
      <c r="C71" s="138"/>
      <c r="D71" s="206"/>
      <c r="E71" s="206"/>
      <c r="F71" s="207"/>
    </row>
    <row r="72" spans="1:6" s="93" customFormat="1" ht="51" customHeight="1" x14ac:dyDescent="0.35">
      <c r="A72" s="204"/>
      <c r="B72" s="130" t="s">
        <v>371</v>
      </c>
      <c r="C72" s="105" t="s">
        <v>292</v>
      </c>
      <c r="D72" s="104" t="s">
        <v>372</v>
      </c>
      <c r="E72" s="103"/>
      <c r="F72" s="103"/>
    </row>
    <row r="73" spans="1:6" s="93" customFormat="1" ht="35.15" customHeight="1" x14ac:dyDescent="0.35">
      <c r="A73" s="204"/>
      <c r="B73" s="114" t="s">
        <v>373</v>
      </c>
      <c r="C73" s="97" t="s">
        <v>292</v>
      </c>
      <c r="D73" s="99" t="s">
        <v>372</v>
      </c>
      <c r="E73" s="96"/>
      <c r="F73" s="96"/>
    </row>
    <row r="74" spans="1:6" s="93" customFormat="1" ht="35.15" customHeight="1" x14ac:dyDescent="0.35">
      <c r="A74" s="204"/>
      <c r="B74" s="114" t="s">
        <v>374</v>
      </c>
      <c r="C74" s="97" t="s">
        <v>292</v>
      </c>
      <c r="D74" s="99" t="s">
        <v>372</v>
      </c>
      <c r="E74" s="96"/>
      <c r="F74" s="96"/>
    </row>
    <row r="75" spans="1:6" s="93" customFormat="1" ht="35.15" customHeight="1" x14ac:dyDescent="0.35">
      <c r="A75" s="204"/>
      <c r="B75" s="134" t="s">
        <v>375</v>
      </c>
      <c r="C75" s="110" t="s">
        <v>292</v>
      </c>
      <c r="D75" s="108"/>
      <c r="E75" s="108"/>
      <c r="F75" s="108"/>
    </row>
    <row r="76" spans="1:6" ht="25.15" customHeight="1" x14ac:dyDescent="0.35">
      <c r="A76" s="204"/>
      <c r="B76" s="136" t="s">
        <v>376</v>
      </c>
      <c r="C76" s="133"/>
      <c r="D76" s="140"/>
      <c r="E76" s="140"/>
      <c r="F76" s="147"/>
    </row>
    <row r="77" spans="1:6" ht="25.15" customHeight="1" x14ac:dyDescent="0.35">
      <c r="A77" s="204"/>
      <c r="B77" s="131" t="s">
        <v>377</v>
      </c>
      <c r="C77" s="132"/>
      <c r="D77" s="145"/>
      <c r="E77" s="145"/>
      <c r="F77" s="146"/>
    </row>
    <row r="78" spans="1:6" s="93" customFormat="1" ht="35.15" customHeight="1" x14ac:dyDescent="0.35">
      <c r="A78" s="204"/>
      <c r="B78" s="148" t="s">
        <v>378</v>
      </c>
      <c r="C78" s="105" t="s">
        <v>292</v>
      </c>
      <c r="D78" s="103"/>
      <c r="E78" s="103"/>
      <c r="F78" s="103"/>
    </row>
    <row r="79" spans="1:6" s="93" customFormat="1" ht="21" customHeight="1" x14ac:dyDescent="0.35">
      <c r="A79" s="204"/>
      <c r="B79" s="112" t="s">
        <v>379</v>
      </c>
      <c r="C79" s="97" t="s">
        <v>296</v>
      </c>
      <c r="D79" s="96" t="s">
        <v>380</v>
      </c>
      <c r="E79" s="96"/>
      <c r="F79" s="96"/>
    </row>
    <row r="80" spans="1:6" s="93" customFormat="1" ht="21" customHeight="1" x14ac:dyDescent="0.35">
      <c r="A80" s="204"/>
      <c r="B80" s="112" t="s">
        <v>381</v>
      </c>
      <c r="C80" s="97" t="s">
        <v>296</v>
      </c>
      <c r="D80" s="96" t="s">
        <v>380</v>
      </c>
      <c r="E80" s="96"/>
      <c r="F80" s="96"/>
    </row>
    <row r="81" spans="1:6" s="93" customFormat="1" ht="21" customHeight="1" x14ac:dyDescent="0.35">
      <c r="A81" s="204"/>
      <c r="B81" s="112" t="s">
        <v>382</v>
      </c>
      <c r="C81" s="97" t="s">
        <v>296</v>
      </c>
      <c r="D81" s="96" t="s">
        <v>380</v>
      </c>
      <c r="E81" s="96"/>
      <c r="F81" s="96"/>
    </row>
    <row r="82" spans="1:6" s="93" customFormat="1" ht="21" customHeight="1" x14ac:dyDescent="0.35">
      <c r="A82" s="204"/>
      <c r="B82" s="112" t="s">
        <v>383</v>
      </c>
      <c r="C82" s="97" t="s">
        <v>296</v>
      </c>
      <c r="D82" s="96" t="s">
        <v>380</v>
      </c>
      <c r="E82" s="96"/>
      <c r="F82" s="96"/>
    </row>
    <row r="83" spans="1:6" s="93" customFormat="1" ht="21" customHeight="1" x14ac:dyDescent="0.35">
      <c r="A83" s="204"/>
      <c r="B83" s="115" t="s">
        <v>384</v>
      </c>
      <c r="C83" s="97" t="s">
        <v>296</v>
      </c>
      <c r="D83" s="96" t="s">
        <v>380</v>
      </c>
      <c r="E83" s="96"/>
      <c r="F83" s="96"/>
    </row>
    <row r="84" spans="1:6" s="93" customFormat="1" ht="61.15" customHeight="1" x14ac:dyDescent="0.35">
      <c r="A84" s="204"/>
      <c r="B84" s="134" t="s">
        <v>385</v>
      </c>
      <c r="C84" s="110" t="s">
        <v>296</v>
      </c>
      <c r="D84" s="109" t="s">
        <v>297</v>
      </c>
      <c r="E84" s="108"/>
      <c r="F84" s="108"/>
    </row>
    <row r="85" spans="1:6" ht="25.15" customHeight="1" x14ac:dyDescent="0.35">
      <c r="A85" s="204"/>
      <c r="B85" s="131" t="s">
        <v>386</v>
      </c>
      <c r="C85" s="138"/>
      <c r="D85" s="206"/>
      <c r="E85" s="206"/>
      <c r="F85" s="207"/>
    </row>
    <row r="86" spans="1:6" s="93" customFormat="1" ht="62" x14ac:dyDescent="0.35">
      <c r="A86" s="204"/>
      <c r="B86" s="130" t="s">
        <v>387</v>
      </c>
      <c r="C86" s="105" t="s">
        <v>296</v>
      </c>
      <c r="D86" s="103"/>
      <c r="E86" s="103"/>
      <c r="F86" s="104" t="s">
        <v>388</v>
      </c>
    </row>
    <row r="87" spans="1:6" s="93" customFormat="1" ht="31" x14ac:dyDescent="0.35">
      <c r="A87" s="204"/>
      <c r="B87" s="134" t="s">
        <v>389</v>
      </c>
      <c r="C87" s="110" t="s">
        <v>296</v>
      </c>
      <c r="D87" s="108" t="s">
        <v>380</v>
      </c>
      <c r="E87" s="108"/>
      <c r="F87" s="108"/>
    </row>
    <row r="88" spans="1:6" s="93" customFormat="1" ht="21" customHeight="1" x14ac:dyDescent="0.35">
      <c r="A88" s="204"/>
      <c r="B88" s="131" t="s">
        <v>390</v>
      </c>
      <c r="C88" s="212"/>
      <c r="D88" s="212"/>
      <c r="E88" s="212"/>
      <c r="F88" s="213"/>
    </row>
    <row r="89" spans="1:6" s="93" customFormat="1" ht="31" x14ac:dyDescent="0.35">
      <c r="A89" s="204"/>
      <c r="B89" s="148" t="s">
        <v>391</v>
      </c>
      <c r="C89" s="105" t="s">
        <v>296</v>
      </c>
      <c r="D89" s="104" t="s">
        <v>297</v>
      </c>
      <c r="E89" s="103"/>
      <c r="F89" s="103"/>
    </row>
    <row r="90" spans="1:6" s="93" customFormat="1" ht="35.15" customHeight="1" x14ac:dyDescent="0.35">
      <c r="A90" s="204"/>
      <c r="B90" s="112" t="s">
        <v>392</v>
      </c>
      <c r="C90" s="97" t="s">
        <v>296</v>
      </c>
      <c r="D90" s="99" t="s">
        <v>297</v>
      </c>
      <c r="E90" s="96"/>
      <c r="F90" s="96"/>
    </row>
    <row r="91" spans="1:6" s="93" customFormat="1" ht="21" customHeight="1" x14ac:dyDescent="0.35">
      <c r="A91" s="204"/>
      <c r="B91" s="111" t="s">
        <v>393</v>
      </c>
      <c r="C91" s="110" t="s">
        <v>296</v>
      </c>
      <c r="D91" s="108" t="s">
        <v>380</v>
      </c>
      <c r="E91" s="108"/>
      <c r="F91" s="108"/>
    </row>
    <row r="92" spans="1:6" ht="25.15" customHeight="1" x14ac:dyDescent="0.35">
      <c r="A92" s="204"/>
      <c r="B92" s="136" t="s">
        <v>394</v>
      </c>
      <c r="C92" s="150"/>
      <c r="D92" s="208"/>
      <c r="E92" s="208"/>
      <c r="F92" s="209"/>
    </row>
    <row r="93" spans="1:6" s="93" customFormat="1" ht="21" customHeight="1" x14ac:dyDescent="0.35">
      <c r="A93" s="204"/>
      <c r="B93" s="131" t="s">
        <v>395</v>
      </c>
      <c r="C93" s="212"/>
      <c r="D93" s="212"/>
      <c r="E93" s="212"/>
      <c r="F93" s="213"/>
    </row>
    <row r="94" spans="1:6" s="93" customFormat="1" ht="31" x14ac:dyDescent="0.35">
      <c r="A94" s="204"/>
      <c r="B94" s="148" t="s">
        <v>396</v>
      </c>
      <c r="C94" s="105" t="s">
        <v>296</v>
      </c>
      <c r="D94" s="104" t="s">
        <v>297</v>
      </c>
      <c r="E94" s="103"/>
      <c r="F94" s="103"/>
    </row>
    <row r="95" spans="1:6" s="93" customFormat="1" ht="31" x14ac:dyDescent="0.35">
      <c r="A95" s="204"/>
      <c r="B95" s="112" t="s">
        <v>397</v>
      </c>
      <c r="C95" s="97" t="s">
        <v>296</v>
      </c>
      <c r="D95" s="99" t="s">
        <v>297</v>
      </c>
      <c r="E95" s="96"/>
      <c r="F95" s="96"/>
    </row>
    <row r="96" spans="1:6" s="93" customFormat="1" ht="31" x14ac:dyDescent="0.35">
      <c r="A96" s="204"/>
      <c r="B96" s="115" t="s">
        <v>398</v>
      </c>
      <c r="C96" s="97" t="s">
        <v>296</v>
      </c>
      <c r="D96" s="99" t="s">
        <v>297</v>
      </c>
      <c r="E96" s="96"/>
      <c r="F96" s="96"/>
    </row>
    <row r="97" spans="1:6" s="93" customFormat="1" ht="46.5" x14ac:dyDescent="0.35">
      <c r="A97" s="204"/>
      <c r="B97" s="114" t="s">
        <v>399</v>
      </c>
      <c r="C97" s="97" t="s">
        <v>296</v>
      </c>
      <c r="D97" s="99" t="s">
        <v>297</v>
      </c>
      <c r="E97" s="96"/>
      <c r="F97" s="96"/>
    </row>
    <row r="98" spans="1:6" s="93" customFormat="1" ht="31" x14ac:dyDescent="0.35">
      <c r="A98" s="204"/>
      <c r="B98" s="134" t="s">
        <v>400</v>
      </c>
      <c r="C98" s="110" t="s">
        <v>296</v>
      </c>
      <c r="D98" s="109" t="s">
        <v>297</v>
      </c>
      <c r="E98" s="108"/>
      <c r="F98" s="108"/>
    </row>
    <row r="99" spans="1:6" ht="25.15" customHeight="1" x14ac:dyDescent="0.35">
      <c r="A99" s="204"/>
      <c r="B99" s="131" t="s">
        <v>401</v>
      </c>
      <c r="C99" s="138"/>
      <c r="D99" s="206"/>
      <c r="E99" s="206"/>
      <c r="F99" s="207"/>
    </row>
    <row r="100" spans="1:6" s="93" customFormat="1" ht="51" customHeight="1" x14ac:dyDescent="0.35">
      <c r="A100" s="204"/>
      <c r="B100" s="130" t="s">
        <v>402</v>
      </c>
      <c r="C100" s="105" t="s">
        <v>292</v>
      </c>
      <c r="D100" s="103"/>
      <c r="E100" s="103"/>
      <c r="F100" s="103"/>
    </row>
    <row r="101" spans="1:6" s="93" customFormat="1" ht="35.15" customHeight="1" x14ac:dyDescent="0.35">
      <c r="A101" s="204"/>
      <c r="B101" s="114" t="s">
        <v>403</v>
      </c>
      <c r="C101" s="97" t="s">
        <v>296</v>
      </c>
      <c r="D101" s="99" t="s">
        <v>297</v>
      </c>
      <c r="E101" s="96" t="s">
        <v>404</v>
      </c>
      <c r="F101" s="96"/>
    </row>
    <row r="102" spans="1:6" s="93" customFormat="1" ht="35.15" customHeight="1" x14ac:dyDescent="0.35">
      <c r="A102" s="204"/>
      <c r="B102" s="114" t="s">
        <v>405</v>
      </c>
      <c r="C102" s="97" t="s">
        <v>296</v>
      </c>
      <c r="D102" s="99" t="s">
        <v>297</v>
      </c>
      <c r="E102" s="96"/>
      <c r="F102" s="96"/>
    </row>
    <row r="103" spans="1:6" s="93" customFormat="1" ht="35.15" customHeight="1" x14ac:dyDescent="0.35">
      <c r="A103" s="204"/>
      <c r="B103" s="114" t="s">
        <v>406</v>
      </c>
      <c r="C103" s="97" t="s">
        <v>296</v>
      </c>
      <c r="D103" s="99" t="s">
        <v>372</v>
      </c>
      <c r="E103" s="96"/>
      <c r="F103" s="96"/>
    </row>
    <row r="104" spans="1:6" s="93" customFormat="1" ht="51" customHeight="1" x14ac:dyDescent="0.35">
      <c r="A104" s="204"/>
      <c r="B104" s="114" t="s">
        <v>407</v>
      </c>
      <c r="C104" s="97" t="s">
        <v>296</v>
      </c>
      <c r="D104" s="99" t="s">
        <v>372</v>
      </c>
      <c r="E104" s="96"/>
      <c r="F104" s="96" t="s">
        <v>408</v>
      </c>
    </row>
    <row r="105" spans="1:6" s="93" customFormat="1" ht="31" x14ac:dyDescent="0.35">
      <c r="A105" s="204"/>
      <c r="B105" s="112" t="s">
        <v>409</v>
      </c>
      <c r="C105" s="97" t="s">
        <v>296</v>
      </c>
      <c r="D105" s="99" t="s">
        <v>372</v>
      </c>
      <c r="E105" s="96"/>
      <c r="F105" s="96" t="s">
        <v>408</v>
      </c>
    </row>
    <row r="106" spans="1:6" s="93" customFormat="1" ht="31" x14ac:dyDescent="0.35">
      <c r="A106" s="204"/>
      <c r="B106" s="115" t="s">
        <v>410</v>
      </c>
      <c r="C106" s="97" t="s">
        <v>296</v>
      </c>
      <c r="D106" s="99" t="s">
        <v>372</v>
      </c>
      <c r="E106" s="96"/>
      <c r="F106" s="96" t="s">
        <v>408</v>
      </c>
    </row>
    <row r="107" spans="1:6" s="93" customFormat="1" ht="31" x14ac:dyDescent="0.35">
      <c r="A107" s="204"/>
      <c r="B107" s="115" t="s">
        <v>411</v>
      </c>
      <c r="C107" s="97" t="s">
        <v>296</v>
      </c>
      <c r="D107" s="99" t="s">
        <v>372</v>
      </c>
      <c r="E107" s="96"/>
      <c r="F107" s="96" t="s">
        <v>408</v>
      </c>
    </row>
    <row r="108" spans="1:6" s="93" customFormat="1" ht="42.65" customHeight="1" x14ac:dyDescent="0.35">
      <c r="A108" s="204"/>
      <c r="B108" s="115" t="s">
        <v>412</v>
      </c>
      <c r="C108" s="97" t="s">
        <v>296</v>
      </c>
      <c r="D108" s="99" t="s">
        <v>372</v>
      </c>
      <c r="E108" s="96"/>
      <c r="F108" s="96" t="s">
        <v>408</v>
      </c>
    </row>
    <row r="109" spans="1:6" s="93" customFormat="1" ht="31" x14ac:dyDescent="0.35">
      <c r="A109" s="204"/>
      <c r="B109" s="115" t="s">
        <v>413</v>
      </c>
      <c r="C109" s="97" t="s">
        <v>296</v>
      </c>
      <c r="D109" s="99" t="s">
        <v>372</v>
      </c>
      <c r="E109" s="96"/>
      <c r="F109" s="96" t="s">
        <v>408</v>
      </c>
    </row>
    <row r="110" spans="1:6" s="93" customFormat="1" ht="31" x14ac:dyDescent="0.35">
      <c r="A110" s="204"/>
      <c r="B110" s="111" t="s">
        <v>414</v>
      </c>
      <c r="C110" s="110" t="s">
        <v>296</v>
      </c>
      <c r="D110" s="109" t="s">
        <v>372</v>
      </c>
      <c r="E110" s="108"/>
      <c r="F110" s="108" t="s">
        <v>408</v>
      </c>
    </row>
    <row r="111" spans="1:6" ht="25.15" customHeight="1" x14ac:dyDescent="0.35">
      <c r="A111" s="204"/>
      <c r="B111" s="136" t="s">
        <v>415</v>
      </c>
      <c r="C111" s="150"/>
      <c r="D111" s="140"/>
      <c r="E111" s="140"/>
      <c r="F111" s="147"/>
    </row>
    <row r="112" spans="1:6" s="93" customFormat="1" ht="21" customHeight="1" x14ac:dyDescent="0.35">
      <c r="A112" s="204"/>
      <c r="B112" s="131" t="s">
        <v>416</v>
      </c>
      <c r="C112" s="152"/>
      <c r="D112" s="151"/>
      <c r="E112" s="151"/>
      <c r="F112" s="153"/>
    </row>
    <row r="113" spans="1:6" s="93" customFormat="1" ht="21" customHeight="1" x14ac:dyDescent="0.35">
      <c r="A113" s="204"/>
      <c r="B113" s="148" t="s">
        <v>417</v>
      </c>
      <c r="C113" s="105" t="s">
        <v>296</v>
      </c>
      <c r="D113" s="103" t="s">
        <v>404</v>
      </c>
      <c r="E113" s="103"/>
      <c r="F113" s="103" t="s">
        <v>340</v>
      </c>
    </row>
    <row r="114" spans="1:6" s="93" customFormat="1" ht="21" customHeight="1" x14ac:dyDescent="0.35">
      <c r="A114" s="204"/>
      <c r="B114" s="112" t="s">
        <v>418</v>
      </c>
      <c r="C114" s="97" t="s">
        <v>296</v>
      </c>
      <c r="D114" s="96" t="s">
        <v>404</v>
      </c>
      <c r="E114" s="96"/>
      <c r="F114" s="96" t="s">
        <v>340</v>
      </c>
    </row>
    <row r="115" spans="1:6" s="93" customFormat="1" ht="21" customHeight="1" x14ac:dyDescent="0.35">
      <c r="A115" s="204"/>
      <c r="B115" s="112" t="s">
        <v>419</v>
      </c>
      <c r="C115" s="97" t="s">
        <v>292</v>
      </c>
      <c r="D115" s="96"/>
      <c r="E115" s="96"/>
      <c r="F115" s="96"/>
    </row>
    <row r="116" spans="1:6" s="93" customFormat="1" ht="21" customHeight="1" x14ac:dyDescent="0.35">
      <c r="A116" s="204"/>
      <c r="B116" s="112" t="s">
        <v>420</v>
      </c>
      <c r="C116" s="97" t="s">
        <v>296</v>
      </c>
      <c r="D116" s="96" t="s">
        <v>404</v>
      </c>
      <c r="E116" s="96"/>
      <c r="F116" s="96" t="s">
        <v>340</v>
      </c>
    </row>
    <row r="117" spans="1:6" s="93" customFormat="1" ht="31" x14ac:dyDescent="0.35">
      <c r="A117" s="204"/>
      <c r="B117" s="112" t="s">
        <v>421</v>
      </c>
      <c r="C117" s="97" t="s">
        <v>296</v>
      </c>
      <c r="D117" s="99" t="s">
        <v>422</v>
      </c>
      <c r="E117" s="96"/>
      <c r="F117" s="96"/>
    </row>
    <row r="118" spans="1:6" s="93" customFormat="1" ht="31" x14ac:dyDescent="0.35">
      <c r="A118" s="204"/>
      <c r="B118" s="112" t="s">
        <v>423</v>
      </c>
      <c r="C118" s="97" t="s">
        <v>296</v>
      </c>
      <c r="D118" s="99" t="s">
        <v>422</v>
      </c>
      <c r="E118" s="96"/>
      <c r="F118" s="96"/>
    </row>
    <row r="119" spans="1:6" s="93" customFormat="1" ht="35.15" customHeight="1" x14ac:dyDescent="0.35">
      <c r="A119" s="204"/>
      <c r="B119" s="114" t="s">
        <v>424</v>
      </c>
      <c r="C119" s="97" t="s">
        <v>296</v>
      </c>
      <c r="D119" s="96" t="s">
        <v>404</v>
      </c>
      <c r="E119" s="96"/>
      <c r="F119" s="96"/>
    </row>
    <row r="120" spans="1:6" s="93" customFormat="1" ht="21" customHeight="1" x14ac:dyDescent="0.35">
      <c r="A120" s="204"/>
      <c r="B120" s="114" t="s">
        <v>425</v>
      </c>
      <c r="C120" s="97" t="s">
        <v>296</v>
      </c>
      <c r="D120" s="96" t="s">
        <v>404</v>
      </c>
      <c r="E120" s="96"/>
      <c r="F120" s="96"/>
    </row>
    <row r="121" spans="1:6" s="93" customFormat="1" ht="21" customHeight="1" x14ac:dyDescent="0.35">
      <c r="A121" s="204"/>
      <c r="B121" s="114" t="s">
        <v>426</v>
      </c>
      <c r="C121" s="97" t="s">
        <v>296</v>
      </c>
      <c r="D121" s="96" t="s">
        <v>404</v>
      </c>
      <c r="E121" s="96"/>
      <c r="F121" s="96"/>
    </row>
    <row r="122" spans="1:6" s="93" customFormat="1" ht="21" customHeight="1" x14ac:dyDescent="0.35">
      <c r="A122" s="204"/>
      <c r="B122" s="114" t="s">
        <v>427</v>
      </c>
      <c r="C122" s="97" t="s">
        <v>296</v>
      </c>
      <c r="D122" s="96" t="s">
        <v>404</v>
      </c>
      <c r="E122" s="96"/>
      <c r="F122" s="96"/>
    </row>
    <row r="123" spans="1:6" s="93" customFormat="1" ht="31" x14ac:dyDescent="0.35">
      <c r="A123" s="204"/>
      <c r="B123" s="114" t="s">
        <v>428</v>
      </c>
      <c r="C123" s="97" t="s">
        <v>296</v>
      </c>
      <c r="D123" s="96" t="s">
        <v>404</v>
      </c>
      <c r="E123" s="96"/>
      <c r="F123" s="96"/>
    </row>
    <row r="124" spans="1:6" s="93" customFormat="1" ht="21" customHeight="1" x14ac:dyDescent="0.35">
      <c r="A124" s="204"/>
      <c r="B124" s="114" t="s">
        <v>429</v>
      </c>
      <c r="C124" s="97" t="s">
        <v>296</v>
      </c>
      <c r="D124" s="96" t="s">
        <v>404</v>
      </c>
      <c r="E124" s="96"/>
      <c r="F124" s="96"/>
    </row>
    <row r="125" spans="1:6" s="93" customFormat="1" ht="21" customHeight="1" x14ac:dyDescent="0.35">
      <c r="A125" s="204"/>
      <c r="B125" s="114" t="s">
        <v>430</v>
      </c>
      <c r="C125" s="97" t="s">
        <v>296</v>
      </c>
      <c r="D125" s="96" t="s">
        <v>404</v>
      </c>
      <c r="E125" s="96"/>
      <c r="F125" s="96"/>
    </row>
    <row r="126" spans="1:6" s="93" customFormat="1" ht="39.65" customHeight="1" x14ac:dyDescent="0.35">
      <c r="A126" s="204"/>
      <c r="B126" s="134" t="s">
        <v>431</v>
      </c>
      <c r="C126" s="110" t="s">
        <v>296</v>
      </c>
      <c r="D126" s="108" t="s">
        <v>404</v>
      </c>
      <c r="E126" s="108"/>
      <c r="F126" s="108"/>
    </row>
    <row r="127" spans="1:6" ht="25.15" customHeight="1" x14ac:dyDescent="0.35">
      <c r="A127" s="204"/>
      <c r="B127" s="136" t="s">
        <v>432</v>
      </c>
      <c r="C127" s="133"/>
      <c r="D127" s="140"/>
      <c r="E127" s="140"/>
      <c r="F127" s="147"/>
    </row>
    <row r="128" spans="1:6" ht="25.15" customHeight="1" x14ac:dyDescent="0.35">
      <c r="A128" s="204"/>
      <c r="B128" s="131" t="s">
        <v>433</v>
      </c>
      <c r="C128" s="132"/>
      <c r="D128" s="145"/>
      <c r="E128" s="145"/>
      <c r="F128" s="146"/>
    </row>
    <row r="129" spans="1:6" s="93" customFormat="1" ht="35.15" customHeight="1" x14ac:dyDescent="0.35">
      <c r="A129" s="204"/>
      <c r="B129" s="130" t="s">
        <v>434</v>
      </c>
      <c r="C129" s="105" t="s">
        <v>292</v>
      </c>
      <c r="D129" s="103"/>
      <c r="E129" s="103"/>
      <c r="F129" s="103"/>
    </row>
    <row r="130" spans="1:6" s="93" customFormat="1" ht="35.15" customHeight="1" x14ac:dyDescent="0.35">
      <c r="A130" s="204"/>
      <c r="B130" s="114" t="s">
        <v>435</v>
      </c>
      <c r="C130" s="97" t="s">
        <v>292</v>
      </c>
      <c r="D130" s="96"/>
      <c r="E130" s="96"/>
      <c r="F130" s="96"/>
    </row>
    <row r="131" spans="1:6" s="93" customFormat="1" ht="31" x14ac:dyDescent="0.35">
      <c r="A131" s="204"/>
      <c r="B131" s="114" t="s">
        <v>436</v>
      </c>
      <c r="C131" s="97" t="s">
        <v>296</v>
      </c>
      <c r="D131" s="99" t="s">
        <v>437</v>
      </c>
      <c r="E131" s="96"/>
      <c r="F131" s="96" t="s">
        <v>438</v>
      </c>
    </row>
    <row r="132" spans="1:6" s="93" customFormat="1" ht="21" customHeight="1" x14ac:dyDescent="0.35">
      <c r="A132" s="204"/>
      <c r="B132" s="113" t="s">
        <v>439</v>
      </c>
      <c r="C132" s="97"/>
      <c r="D132" s="96"/>
      <c r="E132" s="96"/>
      <c r="F132" s="96"/>
    </row>
    <row r="133" spans="1:6" s="93" customFormat="1" ht="31" x14ac:dyDescent="0.35">
      <c r="A133" s="204"/>
      <c r="B133" s="112" t="s">
        <v>440</v>
      </c>
      <c r="C133" s="97" t="s">
        <v>296</v>
      </c>
      <c r="D133" s="99" t="s">
        <v>437</v>
      </c>
      <c r="E133" s="96"/>
      <c r="F133" s="96" t="s">
        <v>438</v>
      </c>
    </row>
    <row r="134" spans="1:6" s="93" customFormat="1" ht="35.15" customHeight="1" thickBot="1" x14ac:dyDescent="0.4">
      <c r="A134" s="204"/>
      <c r="B134" s="111" t="s">
        <v>441</v>
      </c>
      <c r="C134" s="110" t="s">
        <v>296</v>
      </c>
      <c r="D134" s="109" t="s">
        <v>437</v>
      </c>
      <c r="E134" s="109" t="s">
        <v>442</v>
      </c>
      <c r="F134" s="108"/>
    </row>
    <row r="135" spans="1:6" ht="30" customHeight="1" thickBot="1" x14ac:dyDescent="0.4">
      <c r="A135" s="204"/>
      <c r="B135" s="154" t="s">
        <v>443</v>
      </c>
      <c r="C135" s="179" t="s">
        <v>296</v>
      </c>
      <c r="D135" s="107"/>
      <c r="E135" s="107"/>
      <c r="F135" s="106"/>
    </row>
    <row r="136" spans="1:6" s="93" customFormat="1" ht="35.15" customHeight="1" x14ac:dyDescent="0.35">
      <c r="A136" s="204"/>
      <c r="B136" s="157" t="s">
        <v>444</v>
      </c>
      <c r="C136" s="175" t="s">
        <v>292</v>
      </c>
      <c r="D136" s="176" t="s">
        <v>297</v>
      </c>
      <c r="E136" s="177"/>
      <c r="F136" s="178"/>
    </row>
    <row r="137" spans="1:6" s="93" customFormat="1" ht="35.15" customHeight="1" x14ac:dyDescent="0.35">
      <c r="A137" s="204"/>
      <c r="B137" s="158" t="s">
        <v>445</v>
      </c>
      <c r="C137" s="212"/>
      <c r="D137" s="212"/>
      <c r="E137" s="212"/>
      <c r="F137" s="214"/>
    </row>
    <row r="138" spans="1:6" s="93" customFormat="1" ht="31" x14ac:dyDescent="0.35">
      <c r="A138" s="204"/>
      <c r="B138" s="102" t="s">
        <v>446</v>
      </c>
      <c r="C138" s="160" t="s">
        <v>296</v>
      </c>
      <c r="D138" s="161" t="s">
        <v>297</v>
      </c>
      <c r="E138" s="162"/>
      <c r="F138" s="163"/>
    </row>
    <row r="139" spans="1:6" s="93" customFormat="1" ht="31" x14ac:dyDescent="0.35">
      <c r="A139" s="204"/>
      <c r="B139" s="101" t="s">
        <v>447</v>
      </c>
      <c r="C139" s="164" t="s">
        <v>296</v>
      </c>
      <c r="D139" s="165" t="s">
        <v>297</v>
      </c>
      <c r="E139" s="166"/>
      <c r="F139" s="167"/>
    </row>
    <row r="140" spans="1:6" s="93" customFormat="1" ht="31" x14ac:dyDescent="0.35">
      <c r="A140" s="204"/>
      <c r="B140" s="100" t="s">
        <v>448</v>
      </c>
      <c r="C140" s="164" t="s">
        <v>296</v>
      </c>
      <c r="D140" s="165" t="s">
        <v>297</v>
      </c>
      <c r="E140" s="166"/>
      <c r="F140" s="167"/>
    </row>
    <row r="141" spans="1:6" s="93" customFormat="1" ht="31" x14ac:dyDescent="0.35">
      <c r="A141" s="204"/>
      <c r="B141" s="98" t="s">
        <v>449</v>
      </c>
      <c r="C141" s="164" t="s">
        <v>296</v>
      </c>
      <c r="D141" s="165" t="s">
        <v>297</v>
      </c>
      <c r="E141" s="166"/>
      <c r="F141" s="167"/>
    </row>
    <row r="142" spans="1:6" s="93" customFormat="1" ht="35.15" customHeight="1" x14ac:dyDescent="0.35">
      <c r="A142" s="204"/>
      <c r="B142" s="98" t="s">
        <v>450</v>
      </c>
      <c r="C142" s="164" t="s">
        <v>296</v>
      </c>
      <c r="D142" s="165" t="s">
        <v>297</v>
      </c>
      <c r="E142" s="166"/>
      <c r="F142" s="167"/>
    </row>
    <row r="143" spans="1:6" ht="81" customHeight="1" x14ac:dyDescent="0.35">
      <c r="A143" s="204"/>
      <c r="B143" s="98" t="s">
        <v>451</v>
      </c>
      <c r="C143" s="164" t="s">
        <v>296</v>
      </c>
      <c r="D143" s="165" t="s">
        <v>452</v>
      </c>
      <c r="E143" s="166"/>
      <c r="F143" s="167" t="s">
        <v>453</v>
      </c>
    </row>
    <row r="144" spans="1:6" s="93" customFormat="1" ht="35.15" customHeight="1" x14ac:dyDescent="0.35">
      <c r="A144" s="204"/>
      <c r="B144" s="98" t="s">
        <v>454</v>
      </c>
      <c r="C144" s="164" t="s">
        <v>292</v>
      </c>
      <c r="D144" s="166"/>
      <c r="E144" s="166"/>
      <c r="F144" s="167"/>
    </row>
    <row r="145" spans="1:6" s="93" customFormat="1" ht="35.15" customHeight="1" x14ac:dyDescent="0.35">
      <c r="A145" s="204"/>
      <c r="B145" s="98" t="s">
        <v>455</v>
      </c>
      <c r="C145" s="164" t="s">
        <v>296</v>
      </c>
      <c r="D145" s="165" t="s">
        <v>297</v>
      </c>
      <c r="E145" s="166"/>
      <c r="F145" s="167"/>
    </row>
    <row r="146" spans="1:6" s="93" customFormat="1" ht="35.15" customHeight="1" x14ac:dyDescent="0.35">
      <c r="A146" s="204"/>
      <c r="B146" s="98" t="s">
        <v>456</v>
      </c>
      <c r="C146" s="164" t="s">
        <v>296</v>
      </c>
      <c r="D146" s="165" t="s">
        <v>452</v>
      </c>
      <c r="E146" s="166"/>
      <c r="F146" s="167" t="s">
        <v>453</v>
      </c>
    </row>
    <row r="147" spans="1:6" s="93" customFormat="1" ht="35.15" customHeight="1" x14ac:dyDescent="0.35">
      <c r="A147" s="204"/>
      <c r="B147" s="155" t="s">
        <v>457</v>
      </c>
      <c r="C147" s="168" t="s">
        <v>296</v>
      </c>
      <c r="D147" s="169" t="s">
        <v>458</v>
      </c>
      <c r="E147" s="169"/>
      <c r="F147" s="170" t="s">
        <v>340</v>
      </c>
    </row>
    <row r="148" spans="1:6" ht="25.15" customHeight="1" x14ac:dyDescent="0.35">
      <c r="A148" s="204"/>
      <c r="B148" s="158" t="s">
        <v>459</v>
      </c>
      <c r="C148" s="210"/>
      <c r="D148" s="210"/>
      <c r="E148" s="210"/>
      <c r="F148" s="211"/>
    </row>
    <row r="149" spans="1:6" s="93" customFormat="1" ht="21" customHeight="1" thickBot="1" x14ac:dyDescent="0.4">
      <c r="A149" s="205"/>
      <c r="B149" s="156" t="s">
        <v>460</v>
      </c>
      <c r="C149" s="171" t="s">
        <v>296</v>
      </c>
      <c r="D149" s="172" t="s">
        <v>452</v>
      </c>
      <c r="E149" s="173"/>
      <c r="F149" s="174" t="s">
        <v>453</v>
      </c>
    </row>
  </sheetData>
  <autoFilter ref="B5:F149" xr:uid="{86181A9F-24D7-4BCC-8796-20975DDA4768}"/>
  <mergeCells count="21">
    <mergeCell ref="B2:E2"/>
    <mergeCell ref="B3:E3"/>
    <mergeCell ref="D65:F65"/>
    <mergeCell ref="D71:F71"/>
    <mergeCell ref="C67:F67"/>
    <mergeCell ref="A5:A149"/>
    <mergeCell ref="D85:F85"/>
    <mergeCell ref="D92:F92"/>
    <mergeCell ref="D99:F99"/>
    <mergeCell ref="C148:F148"/>
    <mergeCell ref="D22:F22"/>
    <mergeCell ref="C93:F93"/>
    <mergeCell ref="C137:F137"/>
    <mergeCell ref="D43:F43"/>
    <mergeCell ref="D51:F51"/>
    <mergeCell ref="D59:F59"/>
    <mergeCell ref="C88:F88"/>
    <mergeCell ref="D33:F33"/>
    <mergeCell ref="C47:F47"/>
    <mergeCell ref="C55:F55"/>
    <mergeCell ref="D30:F30"/>
  </mergeCells>
  <conditionalFormatting sqref="B8">
    <cfRule type="expression" dxfId="119" priority="108">
      <formula>AND(#REF!="PD")</formula>
    </cfRule>
    <cfRule type="expression" dxfId="118" priority="107">
      <formula>AND(#REF!="D")</formula>
    </cfRule>
    <cfRule type="expression" dxfId="117" priority="106">
      <formula>#REF!="AT"</formula>
    </cfRule>
  </conditionalFormatting>
  <conditionalFormatting sqref="B9:B10">
    <cfRule type="expression" dxfId="116" priority="103">
      <formula>#REF!="AT"</formula>
    </cfRule>
  </conditionalFormatting>
  <conditionalFormatting sqref="B10">
    <cfRule type="expression" dxfId="115" priority="105">
      <formula>AND(#REF!="PD")</formula>
    </cfRule>
    <cfRule type="expression" dxfId="114" priority="104">
      <formula>AND(#REF!="D")</formula>
    </cfRule>
  </conditionalFormatting>
  <conditionalFormatting sqref="B12 B17 B22 B30 B33 B36">
    <cfRule type="expression" dxfId="113" priority="113">
      <formula>AND(XEZ12="q")</formula>
    </cfRule>
    <cfRule type="expression" dxfId="112" priority="114">
      <formula>AND(XEZ12="r")</formula>
    </cfRule>
  </conditionalFormatting>
  <conditionalFormatting sqref="B14:B16">
    <cfRule type="expression" dxfId="111" priority="50">
      <formula>AND(#REF!="PD")</formula>
    </cfRule>
    <cfRule type="expression" dxfId="110" priority="49">
      <formula>AND(#REF!="D")</formula>
    </cfRule>
  </conditionalFormatting>
  <conditionalFormatting sqref="B18:B21">
    <cfRule type="expression" dxfId="109" priority="47">
      <formula>AND(#REF!="PD")</formula>
    </cfRule>
    <cfRule type="expression" dxfId="108" priority="46">
      <formula>AND(#REF!="D")</formula>
    </cfRule>
    <cfRule type="expression" dxfId="107" priority="45">
      <formula>#REF!="AT"</formula>
    </cfRule>
  </conditionalFormatting>
  <conditionalFormatting sqref="B23:B29">
    <cfRule type="expression" dxfId="106" priority="41">
      <formula>AND(#REF!="D")</formula>
    </cfRule>
    <cfRule type="expression" dxfId="105" priority="42">
      <formula>AND(#REF!="PD")</formula>
    </cfRule>
    <cfRule type="expression" dxfId="104" priority="40">
      <formula>#REF!="AT"</formula>
    </cfRule>
  </conditionalFormatting>
  <conditionalFormatting sqref="B31:B32">
    <cfRule type="expression" dxfId="103" priority="85">
      <formula>AND(#REF!="PD")</formula>
    </cfRule>
    <cfRule type="expression" dxfId="102" priority="84">
      <formula>AND(#REF!="D")</formula>
    </cfRule>
    <cfRule type="expression" dxfId="101" priority="82">
      <formula>#REF!="AT"</formula>
    </cfRule>
  </conditionalFormatting>
  <conditionalFormatting sqref="B34">
    <cfRule type="expression" dxfId="100" priority="81">
      <formula>AND(#REF!="PD")</formula>
    </cfRule>
    <cfRule type="expression" dxfId="99" priority="78">
      <formula>#REF!="AT"</formula>
    </cfRule>
    <cfRule type="expression" dxfId="98" priority="80">
      <formula>AND(#REF!="D")</formula>
    </cfRule>
  </conditionalFormatting>
  <conditionalFormatting sqref="B37:B42">
    <cfRule type="expression" dxfId="97" priority="39">
      <formula>AND(#REF!="PD")</formula>
    </cfRule>
    <cfRule type="expression" dxfId="96" priority="38">
      <formula>AND(#REF!="D")</formula>
    </cfRule>
    <cfRule type="expression" dxfId="95" priority="37">
      <formula>#REF!="AT"</formula>
    </cfRule>
  </conditionalFormatting>
  <conditionalFormatting sqref="B44:B50">
    <cfRule type="expression" dxfId="94" priority="30">
      <formula>#REF!="AT"</formula>
    </cfRule>
    <cfRule type="expression" dxfId="93" priority="32">
      <formula>AND(#REF!="PD")</formula>
    </cfRule>
    <cfRule type="expression" dxfId="92" priority="31">
      <formula>AND(#REF!="D")</formula>
    </cfRule>
  </conditionalFormatting>
  <conditionalFormatting sqref="B52:B64">
    <cfRule type="expression" dxfId="91" priority="27">
      <formula>AND(#REF!="PD")</formula>
    </cfRule>
    <cfRule type="expression" dxfId="90" priority="26">
      <formula>AND(#REF!="D")</formula>
    </cfRule>
    <cfRule type="expression" dxfId="89" priority="25">
      <formula>#REF!="AT"</formula>
    </cfRule>
  </conditionalFormatting>
  <conditionalFormatting sqref="B66:B70">
    <cfRule type="expression" dxfId="88" priority="23">
      <formula>AND(#REF!="D")</formula>
    </cfRule>
    <cfRule type="expression" dxfId="87" priority="22">
      <formula>#REF!="AT"</formula>
    </cfRule>
    <cfRule type="expression" dxfId="86" priority="24">
      <formula>AND(#REF!="PD")</formula>
    </cfRule>
  </conditionalFormatting>
  <conditionalFormatting sqref="B72:B75">
    <cfRule type="expression" dxfId="85" priority="60">
      <formula>#REF!="AT"</formula>
    </cfRule>
    <cfRule type="expression" dxfId="84" priority="62">
      <formula>AND(#REF!="D")</formula>
    </cfRule>
    <cfRule type="expression" dxfId="83" priority="63">
      <formula>AND(#REF!="PD")</formula>
    </cfRule>
  </conditionalFormatting>
  <conditionalFormatting sqref="B78:B84">
    <cfRule type="expression" dxfId="82" priority="21">
      <formula>AND(#REF!="PD")</formula>
    </cfRule>
    <cfRule type="expression" dxfId="81" priority="20">
      <formula>AND(#REF!="D")</formula>
    </cfRule>
    <cfRule type="expression" dxfId="80" priority="19">
      <formula>#REF!="AT"</formula>
    </cfRule>
  </conditionalFormatting>
  <conditionalFormatting sqref="B86:B91">
    <cfRule type="expression" dxfId="79" priority="16">
      <formula>AND(#REF!="PD")</formula>
    </cfRule>
    <cfRule type="expression" dxfId="78" priority="14">
      <formula>#REF!="AT"</formula>
    </cfRule>
    <cfRule type="expression" dxfId="77" priority="15">
      <formula>AND(#REF!="D")</formula>
    </cfRule>
  </conditionalFormatting>
  <conditionalFormatting sqref="B93:B98">
    <cfRule type="expression" dxfId="76" priority="11">
      <formula>#REF!="AT"</formula>
    </cfRule>
    <cfRule type="expression" dxfId="75" priority="12">
      <formula>AND(#REF!="D")</formula>
    </cfRule>
    <cfRule type="expression" dxfId="74" priority="13">
      <formula>AND(#REF!="PD")</formula>
    </cfRule>
  </conditionalFormatting>
  <conditionalFormatting sqref="B100:B104">
    <cfRule type="expression" dxfId="73" priority="59">
      <formula>AND(#REF!="PD")</formula>
    </cfRule>
  </conditionalFormatting>
  <conditionalFormatting sqref="B100:B110 B112:B126 B14:B16">
    <cfRule type="expression" dxfId="72" priority="48">
      <formula>#REF!="AT"</formula>
    </cfRule>
  </conditionalFormatting>
  <conditionalFormatting sqref="B100:B110">
    <cfRule type="expression" dxfId="71" priority="9">
      <formula>AND(#REF!="D")</formula>
    </cfRule>
  </conditionalFormatting>
  <conditionalFormatting sqref="B105:B110">
    <cfRule type="expression" dxfId="70" priority="10">
      <formula>AND(#REF!="PD")</formula>
    </cfRule>
  </conditionalFormatting>
  <conditionalFormatting sqref="B112:B118">
    <cfRule type="expression" dxfId="69" priority="8">
      <formula>AND(#REF!="PD")</formula>
    </cfRule>
  </conditionalFormatting>
  <conditionalFormatting sqref="B112:B126">
    <cfRule type="expression" dxfId="68" priority="5">
      <formula>AND(#REF!="D")</formula>
    </cfRule>
  </conditionalFormatting>
  <conditionalFormatting sqref="B119">
    <cfRule type="expression" dxfId="67" priority="56">
      <formula>AND(#REF!="PD")</formula>
    </cfRule>
  </conditionalFormatting>
  <conditionalFormatting sqref="B120:B126">
    <cfRule type="expression" dxfId="66" priority="6">
      <formula>AND(#REF!="PD")</formula>
    </cfRule>
  </conditionalFormatting>
  <conditionalFormatting sqref="B129:B134">
    <cfRule type="expression" dxfId="65" priority="2">
      <formula>#REF!="AT"</formula>
    </cfRule>
    <cfRule type="expression" dxfId="64" priority="3">
      <formula>AND(#REF!="D")</formula>
    </cfRule>
    <cfRule type="expression" dxfId="63" priority="4">
      <formula>AND(#REF!="PD")</formula>
    </cfRule>
  </conditionalFormatting>
  <conditionalFormatting sqref="B136:F149">
    <cfRule type="expression" dxfId="62" priority="1">
      <formula>$C$135="NÃO"</formula>
    </cfRule>
  </conditionalFormatting>
  <conditionalFormatting sqref="G36:K36 G43">
    <cfRule type="expression" dxfId="61" priority="111">
      <formula>AND(#REF!="q")</formula>
    </cfRule>
    <cfRule type="expression" dxfId="60" priority="112">
      <formula>AND(#REF!="r")</formula>
    </cfRule>
  </conditionalFormatting>
  <dataValidations count="3">
    <dataValidation type="list" allowBlank="1" showInputMessage="1" showErrorMessage="1" sqref="C135" xr:uid="{E10C639C-0C15-4FD9-8CD6-FF4BE07500F6}">
      <formula1>"Validar em projeto,SIM,NÃO"</formula1>
    </dataValidation>
    <dataValidation type="list" allowBlank="1" showInputMessage="1" showErrorMessage="1" sqref="C113:C114 C13:C16 C23:C29 C32 C34 C38 C42 C19:C21 C49:C50 C10 C57:C58 C60:C64 C66 C68:C70 C149 C53:C54 C145:C147 C86:C87 C89:C91 C94:C98 C44:C46 C79:C84 C131 C133:C134 C138:C143 C101:C110 C116:C126" xr:uid="{51C9D5B2-AA6F-4E54-870A-6183281B0200}">
      <formula1>"Validar em projeto,Validado,NÃO VALIDADO"</formula1>
    </dataValidation>
    <dataValidation type="list" allowBlank="1" showInputMessage="1" showErrorMessage="1" sqref="C132 C18" xr:uid="{64910584-B9B8-4AFC-BD10-6826A5FE6465}">
      <formula1>"Sim,Não"</formula1>
    </dataValidation>
  </dataValidations>
  <pageMargins left="0.511811024" right="0.511811024" top="0.78740157499999996" bottom="0.78740157499999996" header="0.31496062000000002" footer="0.31496062000000002"/>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F630C-3111-44E6-82FE-3C49FDC7AAA5}">
  <sheetPr>
    <tabColor theme="7" tint="0.59999389629810485"/>
  </sheetPr>
  <dimension ref="A1:T376"/>
  <sheetViews>
    <sheetView showGridLines="0" zoomScale="70" zoomScaleNormal="70" workbookViewId="0">
      <pane ySplit="5" topLeftCell="A6" activePane="bottomLeft" state="frozen"/>
      <selection activeCell="M17" sqref="M17"/>
      <selection pane="bottomLeft" activeCell="M17" sqref="M17"/>
    </sheetView>
  </sheetViews>
  <sheetFormatPr defaultColWidth="9.26953125" defaultRowHeight="15.5" x14ac:dyDescent="0.35"/>
  <cols>
    <col min="1" max="1" width="2.54296875" style="95" customWidth="1"/>
    <col min="2" max="2" width="174" style="93" customWidth="1"/>
    <col min="3" max="3" width="21.7265625" style="123" bestFit="1" customWidth="1"/>
    <col min="4" max="6" width="20.7265625" style="122" customWidth="1"/>
    <col min="7" max="9" width="8.54296875" style="121" customWidth="1"/>
    <col min="10" max="10" width="9.453125" style="121" bestFit="1" customWidth="1"/>
    <col min="11" max="20" width="9.26953125" style="121"/>
    <col min="21" max="16384" width="9.26953125" style="92"/>
  </cols>
  <sheetData>
    <row r="1" spans="1:20" customFormat="1" ht="15" thickBot="1" x14ac:dyDescent="0.4"/>
    <row r="2" spans="1:20" customFormat="1" ht="31" x14ac:dyDescent="0.7">
      <c r="B2" s="215" t="s">
        <v>284</v>
      </c>
      <c r="C2" s="216"/>
      <c r="D2" s="216"/>
      <c r="E2" s="216"/>
      <c r="F2" s="183" t="str">
        <f>'1. SIOPI'!B2</f>
        <v>NOME:</v>
      </c>
    </row>
    <row r="3" spans="1:20" customFormat="1" ht="29" thickBot="1" x14ac:dyDescent="0.7">
      <c r="B3" s="217" t="s">
        <v>461</v>
      </c>
      <c r="C3" s="218"/>
      <c r="D3" s="218"/>
      <c r="E3" s="218"/>
      <c r="F3" s="181" t="str">
        <f>'1. SIOPI'!B3</f>
        <v>SIOPI:</v>
      </c>
    </row>
    <row r="4" spans="1:20" customFormat="1" ht="15" thickBot="1" x14ac:dyDescent="0.4"/>
    <row r="5" spans="1:20" ht="45" customHeight="1" x14ac:dyDescent="0.35">
      <c r="B5" s="185"/>
      <c r="C5" s="186" t="s">
        <v>286</v>
      </c>
      <c r="D5" s="187" t="s">
        <v>287</v>
      </c>
      <c r="E5" s="186" t="s">
        <v>288</v>
      </c>
      <c r="F5" s="188" t="s">
        <v>289</v>
      </c>
      <c r="G5" s="93"/>
      <c r="H5" s="93"/>
      <c r="I5" s="93"/>
      <c r="J5" s="93"/>
      <c r="K5" s="93"/>
      <c r="L5" s="93"/>
      <c r="M5" s="93"/>
      <c r="N5" s="93"/>
      <c r="O5" s="93"/>
      <c r="P5" s="93"/>
      <c r="Q5" s="93"/>
      <c r="R5" s="93"/>
      <c r="S5" s="92"/>
      <c r="T5" s="92"/>
    </row>
    <row r="6" spans="1:20" s="93" customFormat="1" ht="25.15" customHeight="1" x14ac:dyDescent="0.35">
      <c r="A6" s="219"/>
      <c r="B6" s="131" t="s">
        <v>290</v>
      </c>
      <c r="C6" s="132"/>
      <c r="D6" s="193"/>
      <c r="E6" s="193"/>
      <c r="F6" s="184"/>
      <c r="G6" s="121"/>
      <c r="H6" s="121"/>
      <c r="I6" s="121"/>
      <c r="J6" s="121"/>
      <c r="K6" s="121"/>
      <c r="L6" s="121"/>
      <c r="M6" s="121"/>
      <c r="N6" s="121"/>
      <c r="O6" s="121"/>
      <c r="P6" s="121"/>
      <c r="Q6" s="121"/>
      <c r="R6" s="121"/>
      <c r="S6" s="121"/>
      <c r="T6" s="121"/>
    </row>
    <row r="7" spans="1:20" s="93" customFormat="1" ht="49.9" customHeight="1" x14ac:dyDescent="0.35">
      <c r="A7" s="220"/>
      <c r="B7" s="148" t="s">
        <v>291</v>
      </c>
      <c r="C7" s="105" t="s">
        <v>292</v>
      </c>
      <c r="D7" s="189"/>
      <c r="E7" s="189"/>
      <c r="F7" s="189"/>
      <c r="G7" s="121"/>
      <c r="H7" s="121"/>
      <c r="I7" s="121"/>
      <c r="J7" s="121"/>
      <c r="K7" s="121"/>
      <c r="L7" s="121"/>
      <c r="M7" s="121"/>
      <c r="N7" s="121"/>
      <c r="O7" s="121"/>
      <c r="P7" s="121"/>
      <c r="Q7" s="121"/>
      <c r="R7" s="121"/>
      <c r="S7" s="121"/>
      <c r="T7" s="121"/>
    </row>
    <row r="8" spans="1:20" s="93" customFormat="1" ht="49.9" customHeight="1" x14ac:dyDescent="0.35">
      <c r="A8" s="220"/>
      <c r="B8" s="113" t="s">
        <v>293</v>
      </c>
      <c r="C8" s="97" t="s">
        <v>292</v>
      </c>
      <c r="D8" s="124"/>
      <c r="E8" s="124"/>
      <c r="F8" s="124"/>
      <c r="G8" s="121"/>
      <c r="H8" s="121"/>
      <c r="I8" s="121"/>
      <c r="J8" s="121"/>
      <c r="K8" s="121"/>
      <c r="L8" s="121"/>
      <c r="M8" s="121"/>
      <c r="N8" s="121"/>
      <c r="O8" s="121"/>
      <c r="P8" s="121"/>
      <c r="Q8" s="121"/>
      <c r="R8" s="121"/>
      <c r="S8" s="121"/>
      <c r="T8" s="121"/>
    </row>
    <row r="9" spans="1:20" ht="49.9" customHeight="1" x14ac:dyDescent="0.35">
      <c r="A9" s="220"/>
      <c r="B9" s="113" t="s">
        <v>294</v>
      </c>
      <c r="C9" s="97" t="s">
        <v>292</v>
      </c>
      <c r="D9" s="124"/>
      <c r="E9" s="124"/>
      <c r="F9" s="124"/>
    </row>
    <row r="10" spans="1:20" s="93" customFormat="1" ht="49.9" customHeight="1" x14ac:dyDescent="0.35">
      <c r="A10" s="220"/>
      <c r="B10" s="113" t="s">
        <v>295</v>
      </c>
      <c r="C10" s="97" t="s">
        <v>292</v>
      </c>
      <c r="D10" s="124"/>
      <c r="E10" s="124" t="s">
        <v>462</v>
      </c>
      <c r="F10" s="124"/>
      <c r="G10" s="121"/>
      <c r="H10" s="121"/>
      <c r="I10" s="121"/>
      <c r="J10" s="121"/>
      <c r="K10" s="121"/>
      <c r="L10" s="121"/>
      <c r="M10" s="121"/>
      <c r="N10" s="121"/>
      <c r="O10" s="121"/>
      <c r="P10" s="121"/>
      <c r="Q10" s="121"/>
      <c r="R10" s="121"/>
      <c r="S10" s="121"/>
      <c r="T10" s="121"/>
    </row>
    <row r="11" spans="1:20" s="93" customFormat="1" ht="49.9" customHeight="1" x14ac:dyDescent="0.35">
      <c r="A11" s="220"/>
      <c r="B11" s="134" t="s">
        <v>463</v>
      </c>
      <c r="C11" s="110" t="s">
        <v>292</v>
      </c>
      <c r="D11" s="191"/>
      <c r="E11" s="191" t="s">
        <v>462</v>
      </c>
      <c r="F11" s="191"/>
      <c r="G11" s="121"/>
      <c r="H11" s="121"/>
      <c r="I11" s="121"/>
      <c r="J11" s="121"/>
      <c r="K11" s="121"/>
      <c r="L11" s="121"/>
      <c r="M11" s="121"/>
      <c r="N11" s="121"/>
      <c r="O11" s="121"/>
      <c r="P11" s="121"/>
      <c r="Q11" s="121"/>
      <c r="R11" s="121"/>
      <c r="S11" s="121"/>
      <c r="T11" s="121"/>
    </row>
    <row r="12" spans="1:20" s="93" customFormat="1" ht="25.15" customHeight="1" x14ac:dyDescent="0.35">
      <c r="A12" s="219"/>
      <c r="B12" s="131" t="s">
        <v>464</v>
      </c>
      <c r="C12" s="132"/>
      <c r="D12" s="132"/>
      <c r="E12" s="132"/>
      <c r="F12" s="135"/>
      <c r="G12" s="121"/>
      <c r="H12" s="121"/>
      <c r="I12" s="121"/>
      <c r="J12" s="121"/>
      <c r="K12" s="121"/>
      <c r="L12" s="121"/>
      <c r="M12" s="121"/>
      <c r="N12" s="121"/>
      <c r="O12" s="121"/>
      <c r="P12" s="121"/>
      <c r="Q12" s="121"/>
      <c r="R12" s="121"/>
      <c r="S12" s="121"/>
      <c r="T12" s="121"/>
    </row>
    <row r="13" spans="1:20" s="93" customFormat="1" ht="25.15" customHeight="1" x14ac:dyDescent="0.35">
      <c r="A13" s="219"/>
      <c r="B13" s="131" t="s">
        <v>465</v>
      </c>
      <c r="C13" s="132"/>
      <c r="D13" s="132"/>
      <c r="E13" s="132"/>
      <c r="F13" s="135"/>
      <c r="G13" s="121"/>
      <c r="H13" s="121"/>
      <c r="I13" s="121"/>
      <c r="J13" s="121"/>
      <c r="K13" s="121"/>
      <c r="L13" s="121"/>
      <c r="M13" s="121"/>
      <c r="N13" s="121"/>
      <c r="O13" s="121"/>
      <c r="P13" s="121"/>
      <c r="Q13" s="121"/>
      <c r="R13" s="121"/>
      <c r="S13" s="121"/>
      <c r="T13" s="121"/>
    </row>
    <row r="14" spans="1:20" ht="34.9" customHeight="1" x14ac:dyDescent="0.35">
      <c r="A14" s="219"/>
      <c r="B14" s="131" t="s">
        <v>466</v>
      </c>
      <c r="C14" s="190"/>
      <c r="D14" s="190"/>
      <c r="E14" s="190"/>
      <c r="F14" s="194"/>
    </row>
    <row r="15" spans="1:20" s="93" customFormat="1" ht="15" customHeight="1" x14ac:dyDescent="0.35">
      <c r="A15" s="220"/>
      <c r="B15" s="148" t="s">
        <v>467</v>
      </c>
      <c r="C15" s="105" t="s">
        <v>296</v>
      </c>
      <c r="D15" s="189" t="s">
        <v>380</v>
      </c>
      <c r="E15" s="189"/>
      <c r="F15" s="189"/>
      <c r="G15" s="121"/>
      <c r="H15" s="121"/>
      <c r="I15" s="121"/>
      <c r="J15" s="121"/>
      <c r="K15" s="121"/>
      <c r="L15" s="121"/>
      <c r="M15" s="121"/>
      <c r="N15" s="121"/>
      <c r="O15" s="121"/>
      <c r="P15" s="121"/>
      <c r="Q15" s="121"/>
      <c r="R15" s="121"/>
      <c r="S15" s="121"/>
      <c r="T15" s="121"/>
    </row>
    <row r="16" spans="1:20" s="93" customFormat="1" x14ac:dyDescent="0.35">
      <c r="A16" s="220"/>
      <c r="B16" s="115" t="s">
        <v>468</v>
      </c>
      <c r="C16" s="97" t="s">
        <v>296</v>
      </c>
      <c r="D16" s="124" t="s">
        <v>380</v>
      </c>
      <c r="E16" s="124"/>
      <c r="F16" s="124"/>
      <c r="G16" s="121"/>
      <c r="H16" s="121"/>
      <c r="I16" s="121"/>
      <c r="J16" s="121"/>
      <c r="K16" s="121"/>
      <c r="L16" s="121"/>
      <c r="M16" s="121"/>
      <c r="N16" s="121"/>
      <c r="O16" s="121"/>
      <c r="P16" s="121"/>
      <c r="Q16" s="121"/>
      <c r="R16" s="121"/>
      <c r="S16" s="121"/>
      <c r="T16" s="121"/>
    </row>
    <row r="17" spans="1:20" s="93" customFormat="1" x14ac:dyDescent="0.35">
      <c r="A17" s="220"/>
      <c r="B17" s="114" t="s">
        <v>469</v>
      </c>
      <c r="C17" s="97" t="s">
        <v>296</v>
      </c>
      <c r="D17" s="124" t="s">
        <v>380</v>
      </c>
      <c r="E17" s="124"/>
      <c r="F17" s="124"/>
      <c r="G17" s="121"/>
      <c r="H17" s="121"/>
      <c r="I17" s="121"/>
      <c r="J17" s="121"/>
      <c r="K17" s="121"/>
      <c r="L17" s="121"/>
      <c r="M17" s="121"/>
      <c r="N17" s="121"/>
      <c r="O17" s="121"/>
      <c r="P17" s="121"/>
      <c r="Q17" s="121"/>
      <c r="R17" s="121"/>
      <c r="S17" s="121"/>
      <c r="T17" s="121"/>
    </row>
    <row r="18" spans="1:20" ht="31" x14ac:dyDescent="0.35">
      <c r="A18" s="220"/>
      <c r="B18" s="113" t="s">
        <v>470</v>
      </c>
      <c r="C18" s="97" t="s">
        <v>296</v>
      </c>
      <c r="D18" s="124" t="s">
        <v>380</v>
      </c>
      <c r="E18" s="124"/>
      <c r="F18" s="124"/>
    </row>
    <row r="19" spans="1:20" ht="46.5" x14ac:dyDescent="0.35">
      <c r="A19" s="220"/>
      <c r="B19" s="112" t="s">
        <v>471</v>
      </c>
      <c r="C19" s="97" t="s">
        <v>296</v>
      </c>
      <c r="D19" s="124" t="s">
        <v>472</v>
      </c>
      <c r="E19" s="124"/>
      <c r="F19" s="124"/>
    </row>
    <row r="20" spans="1:20" ht="46.5" x14ac:dyDescent="0.35">
      <c r="A20" s="220"/>
      <c r="B20" s="112" t="s">
        <v>473</v>
      </c>
      <c r="C20" s="97" t="s">
        <v>296</v>
      </c>
      <c r="D20" s="124" t="s">
        <v>472</v>
      </c>
      <c r="E20" s="124"/>
      <c r="F20" s="124"/>
    </row>
    <row r="21" spans="1:20" ht="31" x14ac:dyDescent="0.35">
      <c r="A21" s="220"/>
      <c r="B21" s="112" t="s">
        <v>474</v>
      </c>
      <c r="C21" s="97" t="s">
        <v>296</v>
      </c>
      <c r="D21" s="124" t="s">
        <v>380</v>
      </c>
      <c r="E21" s="124"/>
      <c r="F21" s="124"/>
    </row>
    <row r="22" spans="1:20" ht="31" x14ac:dyDescent="0.35">
      <c r="A22" s="220"/>
      <c r="B22" s="112" t="s">
        <v>475</v>
      </c>
      <c r="C22" s="97" t="s">
        <v>296</v>
      </c>
      <c r="D22" s="124" t="s">
        <v>476</v>
      </c>
      <c r="E22" s="124"/>
      <c r="F22" s="124"/>
    </row>
    <row r="23" spans="1:20" ht="43.5" customHeight="1" x14ac:dyDescent="0.35">
      <c r="A23" s="220"/>
      <c r="B23" s="112" t="s">
        <v>477</v>
      </c>
      <c r="C23" s="97" t="s">
        <v>296</v>
      </c>
      <c r="D23" s="124" t="s">
        <v>380</v>
      </c>
      <c r="E23" s="124"/>
      <c r="F23" s="124"/>
    </row>
    <row r="24" spans="1:20" ht="31" x14ac:dyDescent="0.35">
      <c r="A24" s="220"/>
      <c r="B24" s="112" t="s">
        <v>478</v>
      </c>
      <c r="C24" s="97" t="s">
        <v>296</v>
      </c>
      <c r="D24" s="124" t="s">
        <v>380</v>
      </c>
      <c r="E24" s="124"/>
      <c r="F24" s="124"/>
    </row>
    <row r="25" spans="1:20" s="93" customFormat="1" ht="77.5" x14ac:dyDescent="0.35">
      <c r="A25" s="220"/>
      <c r="B25" s="112" t="s">
        <v>479</v>
      </c>
      <c r="C25" s="97" t="s">
        <v>296</v>
      </c>
      <c r="D25" s="124" t="s">
        <v>472</v>
      </c>
      <c r="E25" s="124"/>
      <c r="F25" s="124"/>
      <c r="G25" s="121"/>
      <c r="H25" s="121"/>
      <c r="I25" s="121"/>
      <c r="J25" s="121"/>
      <c r="K25" s="121"/>
      <c r="L25" s="121"/>
      <c r="M25" s="121"/>
      <c r="N25" s="121"/>
      <c r="O25" s="121"/>
      <c r="P25" s="121"/>
      <c r="Q25" s="121"/>
      <c r="R25" s="121"/>
      <c r="S25" s="121"/>
      <c r="T25" s="121"/>
    </row>
    <row r="26" spans="1:20" s="93" customFormat="1" ht="31" x14ac:dyDescent="0.35">
      <c r="A26" s="220"/>
      <c r="B26" s="115" t="s">
        <v>480</v>
      </c>
      <c r="C26" s="97" t="s">
        <v>296</v>
      </c>
      <c r="D26" s="124" t="s">
        <v>380</v>
      </c>
      <c r="E26" s="124"/>
      <c r="F26" s="124"/>
      <c r="G26" s="121"/>
      <c r="H26" s="121"/>
      <c r="I26" s="121"/>
      <c r="J26" s="121"/>
      <c r="K26" s="121"/>
      <c r="L26" s="121"/>
      <c r="M26" s="121"/>
      <c r="N26" s="121"/>
      <c r="O26" s="121"/>
      <c r="P26" s="121"/>
      <c r="Q26" s="121"/>
      <c r="R26" s="121"/>
      <c r="S26" s="121"/>
      <c r="T26" s="121"/>
    </row>
    <row r="27" spans="1:20" ht="31" x14ac:dyDescent="0.35">
      <c r="A27" s="220"/>
      <c r="B27" s="114" t="s">
        <v>481</v>
      </c>
      <c r="C27" s="97" t="s">
        <v>292</v>
      </c>
      <c r="D27" s="124"/>
      <c r="E27" s="124"/>
      <c r="F27" s="124"/>
    </row>
    <row r="28" spans="1:20" ht="31" x14ac:dyDescent="0.35">
      <c r="A28" s="220"/>
      <c r="B28" s="134" t="s">
        <v>482</v>
      </c>
      <c r="C28" s="110" t="s">
        <v>296</v>
      </c>
      <c r="D28" s="191" t="s">
        <v>380</v>
      </c>
      <c r="E28" s="191"/>
      <c r="F28" s="191"/>
    </row>
    <row r="29" spans="1:20" ht="25.15" customHeight="1" x14ac:dyDescent="0.35">
      <c r="A29" s="219"/>
      <c r="B29" s="131" t="s">
        <v>483</v>
      </c>
      <c r="C29" s="210"/>
      <c r="D29" s="210"/>
      <c r="E29" s="210"/>
      <c r="F29" s="222"/>
    </row>
    <row r="30" spans="1:20" x14ac:dyDescent="0.35">
      <c r="A30" s="220"/>
      <c r="B30" s="130" t="s">
        <v>484</v>
      </c>
      <c r="C30" s="105" t="s">
        <v>292</v>
      </c>
      <c r="D30" s="189"/>
      <c r="E30" s="189"/>
      <c r="F30" s="189"/>
    </row>
    <row r="31" spans="1:20" ht="31" x14ac:dyDescent="0.35">
      <c r="A31" s="220"/>
      <c r="B31" s="134" t="s">
        <v>485</v>
      </c>
      <c r="C31" s="110" t="s">
        <v>296</v>
      </c>
      <c r="D31" s="191" t="s">
        <v>486</v>
      </c>
      <c r="E31" s="191"/>
      <c r="F31" s="191"/>
    </row>
    <row r="32" spans="1:20" ht="25.15" customHeight="1" x14ac:dyDescent="0.35">
      <c r="A32" s="219"/>
      <c r="B32" s="131" t="s">
        <v>487</v>
      </c>
      <c r="C32" s="132"/>
      <c r="D32" s="132"/>
      <c r="E32" s="132"/>
      <c r="F32" s="135"/>
    </row>
    <row r="33" spans="1:20" ht="25.15" customHeight="1" x14ac:dyDescent="0.35">
      <c r="A33" s="219"/>
      <c r="B33" s="131" t="s">
        <v>488</v>
      </c>
      <c r="C33" s="132"/>
      <c r="D33" s="132"/>
      <c r="E33" s="132"/>
      <c r="F33" s="135"/>
    </row>
    <row r="34" spans="1:20" s="93" customFormat="1" ht="57.75" customHeight="1" x14ac:dyDescent="0.35">
      <c r="A34" s="220"/>
      <c r="B34" s="141" t="s">
        <v>489</v>
      </c>
      <c r="C34" s="142" t="s">
        <v>292</v>
      </c>
      <c r="D34" s="192"/>
      <c r="E34" s="192"/>
      <c r="F34" s="192"/>
      <c r="G34" s="121"/>
      <c r="H34" s="121"/>
      <c r="I34" s="121"/>
      <c r="J34" s="121"/>
      <c r="K34" s="121"/>
      <c r="L34" s="121"/>
      <c r="M34" s="121"/>
      <c r="N34" s="121"/>
      <c r="O34" s="121"/>
      <c r="P34" s="121"/>
      <c r="Q34" s="121"/>
      <c r="R34" s="121"/>
      <c r="S34" s="121"/>
      <c r="T34" s="121"/>
    </row>
    <row r="35" spans="1:20" ht="25.15" customHeight="1" x14ac:dyDescent="0.35">
      <c r="A35" s="219"/>
      <c r="B35" s="131" t="s">
        <v>490</v>
      </c>
      <c r="C35" s="132"/>
      <c r="D35" s="132"/>
      <c r="E35" s="132"/>
      <c r="F35" s="135"/>
    </row>
    <row r="36" spans="1:20" ht="25.15" customHeight="1" x14ac:dyDescent="0.35">
      <c r="A36" s="219"/>
      <c r="B36" s="131" t="s">
        <v>491</v>
      </c>
      <c r="C36" s="132"/>
      <c r="D36" s="132"/>
      <c r="E36" s="132"/>
      <c r="F36" s="135"/>
    </row>
    <row r="37" spans="1:20" ht="31" x14ac:dyDescent="0.35">
      <c r="A37" s="220"/>
      <c r="B37" s="141" t="s">
        <v>492</v>
      </c>
      <c r="C37" s="142" t="s">
        <v>296</v>
      </c>
      <c r="D37" s="192" t="s">
        <v>380</v>
      </c>
      <c r="E37" s="192"/>
      <c r="F37" s="192"/>
    </row>
    <row r="38" spans="1:20" ht="25.15" customHeight="1" x14ac:dyDescent="0.35">
      <c r="A38" s="219"/>
      <c r="B38" s="131" t="s">
        <v>493</v>
      </c>
      <c r="C38" s="210"/>
      <c r="D38" s="210"/>
      <c r="E38" s="210"/>
      <c r="F38" s="222"/>
    </row>
    <row r="39" spans="1:20" ht="31" x14ac:dyDescent="0.35">
      <c r="A39" s="220"/>
      <c r="B39" s="195" t="s">
        <v>494</v>
      </c>
      <c r="C39" s="105" t="s">
        <v>292</v>
      </c>
      <c r="D39" s="189"/>
      <c r="E39" s="189"/>
      <c r="F39" s="189"/>
    </row>
    <row r="40" spans="1:20" ht="31" x14ac:dyDescent="0.35">
      <c r="A40" s="220"/>
      <c r="B40" s="196" t="s">
        <v>495</v>
      </c>
      <c r="C40" s="110" t="s">
        <v>296</v>
      </c>
      <c r="D40" s="191" t="s">
        <v>380</v>
      </c>
      <c r="E40" s="191"/>
      <c r="F40" s="191"/>
    </row>
    <row r="41" spans="1:20" ht="34.9" customHeight="1" x14ac:dyDescent="0.35">
      <c r="A41" s="219"/>
      <c r="B41" s="131" t="s">
        <v>496</v>
      </c>
      <c r="C41" s="210"/>
      <c r="D41" s="210"/>
      <c r="E41" s="210"/>
      <c r="F41" s="222"/>
    </row>
    <row r="42" spans="1:20" ht="25.15" customHeight="1" x14ac:dyDescent="0.35">
      <c r="A42" s="219"/>
      <c r="B42" s="131" t="s">
        <v>497</v>
      </c>
      <c r="C42" s="210"/>
      <c r="D42" s="210"/>
      <c r="E42" s="210"/>
      <c r="F42" s="222"/>
    </row>
    <row r="43" spans="1:20" ht="46.5" x14ac:dyDescent="0.35">
      <c r="A43" s="220"/>
      <c r="B43" s="148" t="s">
        <v>498</v>
      </c>
      <c r="C43" s="105" t="s">
        <v>296</v>
      </c>
      <c r="D43" s="189"/>
      <c r="E43" s="189"/>
      <c r="F43" s="189" t="s">
        <v>499</v>
      </c>
    </row>
    <row r="44" spans="1:20" ht="46.5" x14ac:dyDescent="0.35">
      <c r="A44" s="220"/>
      <c r="B44" s="115" t="s">
        <v>500</v>
      </c>
      <c r="C44" s="97" t="s">
        <v>296</v>
      </c>
      <c r="D44" s="124"/>
      <c r="E44" s="124"/>
      <c r="F44" s="124" t="s">
        <v>501</v>
      </c>
    </row>
    <row r="45" spans="1:20" ht="62" x14ac:dyDescent="0.35">
      <c r="A45" s="220"/>
      <c r="B45" s="134" t="s">
        <v>502</v>
      </c>
      <c r="C45" s="110" t="s">
        <v>296</v>
      </c>
      <c r="D45" s="191"/>
      <c r="E45" s="191"/>
      <c r="F45" s="191" t="s">
        <v>503</v>
      </c>
    </row>
    <row r="46" spans="1:20" ht="25.15" customHeight="1" x14ac:dyDescent="0.35">
      <c r="A46" s="219"/>
      <c r="B46" s="131" t="s">
        <v>504</v>
      </c>
      <c r="C46" s="132"/>
      <c r="D46" s="132"/>
      <c r="E46" s="132"/>
      <c r="F46" s="135"/>
    </row>
    <row r="47" spans="1:20" ht="25.15" customHeight="1" x14ac:dyDescent="0.35">
      <c r="A47" s="219"/>
      <c r="B47" s="131" t="s">
        <v>505</v>
      </c>
      <c r="C47" s="132"/>
      <c r="D47" s="132"/>
      <c r="E47" s="132"/>
      <c r="F47" s="135"/>
    </row>
    <row r="48" spans="1:20" ht="25.15" customHeight="1" x14ac:dyDescent="0.35">
      <c r="A48" s="219"/>
      <c r="B48" s="131" t="s">
        <v>506</v>
      </c>
      <c r="C48" s="210"/>
      <c r="D48" s="210"/>
      <c r="E48" s="210"/>
      <c r="F48" s="222"/>
    </row>
    <row r="49" spans="1:20" x14ac:dyDescent="0.35">
      <c r="A49" s="220"/>
      <c r="B49" s="148" t="s">
        <v>507</v>
      </c>
      <c r="C49" s="105" t="s">
        <v>292</v>
      </c>
      <c r="D49" s="189"/>
      <c r="E49" s="189"/>
      <c r="F49" s="189"/>
    </row>
    <row r="50" spans="1:20" x14ac:dyDescent="0.35">
      <c r="A50" s="220"/>
      <c r="B50" s="112" t="s">
        <v>508</v>
      </c>
      <c r="C50" s="97" t="s">
        <v>292</v>
      </c>
      <c r="D50" s="124"/>
      <c r="E50" s="124"/>
      <c r="F50" s="124"/>
    </row>
    <row r="51" spans="1:20" ht="29.25" customHeight="1" x14ac:dyDescent="0.35">
      <c r="A51" s="220"/>
      <c r="B51" s="115" t="s">
        <v>509</v>
      </c>
      <c r="C51" s="97" t="s">
        <v>292</v>
      </c>
      <c r="D51" s="124"/>
      <c r="E51" s="124"/>
      <c r="F51" s="124"/>
    </row>
    <row r="52" spans="1:20" ht="31" x14ac:dyDescent="0.35">
      <c r="A52" s="220"/>
      <c r="B52" s="114" t="s">
        <v>510</v>
      </c>
      <c r="C52" s="97" t="s">
        <v>292</v>
      </c>
      <c r="D52" s="124"/>
      <c r="E52" s="124"/>
      <c r="F52" s="124"/>
    </row>
    <row r="53" spans="1:20" ht="31" x14ac:dyDescent="0.35">
      <c r="A53" s="220"/>
      <c r="B53" s="114" t="s">
        <v>511</v>
      </c>
      <c r="C53" s="97" t="s">
        <v>292</v>
      </c>
      <c r="D53" s="124"/>
      <c r="E53" s="124"/>
      <c r="F53" s="124"/>
    </row>
    <row r="54" spans="1:20" ht="31" x14ac:dyDescent="0.35">
      <c r="A54" s="220"/>
      <c r="B54" s="114" t="s">
        <v>512</v>
      </c>
      <c r="C54" s="97" t="s">
        <v>292</v>
      </c>
      <c r="D54" s="124"/>
      <c r="E54" s="124"/>
      <c r="F54" s="124"/>
    </row>
    <row r="55" spans="1:20" ht="31" x14ac:dyDescent="0.35">
      <c r="A55" s="220"/>
      <c r="B55" s="134" t="s">
        <v>513</v>
      </c>
      <c r="C55" s="110" t="s">
        <v>296</v>
      </c>
      <c r="D55" s="191" t="s">
        <v>380</v>
      </c>
      <c r="E55" s="191"/>
      <c r="F55" s="191"/>
    </row>
    <row r="56" spans="1:20" ht="25.15" customHeight="1" x14ac:dyDescent="0.35">
      <c r="A56" s="219"/>
      <c r="B56" s="131" t="s">
        <v>514</v>
      </c>
      <c r="C56" s="132"/>
      <c r="D56" s="132"/>
      <c r="E56" s="132"/>
      <c r="F56" s="135"/>
    </row>
    <row r="57" spans="1:20" ht="25.15" customHeight="1" x14ac:dyDescent="0.35">
      <c r="A57" s="219"/>
      <c r="B57" s="131" t="s">
        <v>515</v>
      </c>
      <c r="C57" s="132"/>
      <c r="D57" s="132"/>
      <c r="E57" s="132"/>
      <c r="F57" s="135"/>
    </row>
    <row r="58" spans="1:20" ht="31" x14ac:dyDescent="0.35">
      <c r="A58" s="220"/>
      <c r="B58" s="148" t="s">
        <v>516</v>
      </c>
      <c r="C58" s="105" t="s">
        <v>296</v>
      </c>
      <c r="D58" s="189" t="s">
        <v>517</v>
      </c>
      <c r="E58" s="189"/>
      <c r="F58" s="189"/>
    </row>
    <row r="59" spans="1:20" ht="31" x14ac:dyDescent="0.35">
      <c r="A59" s="220"/>
      <c r="B59" s="112" t="s">
        <v>518</v>
      </c>
      <c r="C59" s="97" t="s">
        <v>292</v>
      </c>
      <c r="D59" s="124"/>
      <c r="E59" s="124"/>
      <c r="F59" s="124"/>
    </row>
    <row r="60" spans="1:20" x14ac:dyDescent="0.35">
      <c r="A60" s="220"/>
      <c r="B60" s="112" t="s">
        <v>519</v>
      </c>
      <c r="C60" s="97" t="s">
        <v>292</v>
      </c>
      <c r="D60" s="124"/>
      <c r="E60" s="124"/>
      <c r="F60" s="124"/>
    </row>
    <row r="61" spans="1:20" x14ac:dyDescent="0.35">
      <c r="A61" s="220"/>
      <c r="B61" s="112" t="s">
        <v>520</v>
      </c>
      <c r="C61" s="97" t="s">
        <v>292</v>
      </c>
      <c r="D61" s="124"/>
      <c r="E61" s="124"/>
      <c r="F61" s="124"/>
    </row>
    <row r="62" spans="1:20" ht="31" x14ac:dyDescent="0.35">
      <c r="A62" s="220"/>
      <c r="B62" s="112" t="s">
        <v>521</v>
      </c>
      <c r="C62" s="97" t="s">
        <v>296</v>
      </c>
      <c r="D62" s="124"/>
      <c r="E62" s="124"/>
      <c r="F62" s="124" t="s">
        <v>522</v>
      </c>
    </row>
    <row r="63" spans="1:20" s="93" customFormat="1" ht="46.5" x14ac:dyDescent="0.35">
      <c r="A63" s="220"/>
      <c r="B63" s="112" t="s">
        <v>523</v>
      </c>
      <c r="C63" s="97" t="s">
        <v>292</v>
      </c>
      <c r="D63" s="124"/>
      <c r="E63" s="124"/>
      <c r="F63" s="124"/>
      <c r="G63" s="121"/>
      <c r="H63" s="121"/>
      <c r="I63" s="121"/>
      <c r="J63" s="121"/>
      <c r="K63" s="121"/>
      <c r="L63" s="121"/>
      <c r="M63" s="121"/>
      <c r="N63" s="121"/>
      <c r="O63" s="121"/>
      <c r="P63" s="121"/>
      <c r="Q63" s="121"/>
      <c r="R63" s="121"/>
      <c r="S63" s="121"/>
      <c r="T63" s="121"/>
    </row>
    <row r="64" spans="1:20" ht="31" x14ac:dyDescent="0.35">
      <c r="A64" s="220"/>
      <c r="B64" s="112" t="s">
        <v>524</v>
      </c>
      <c r="C64" s="97" t="s">
        <v>292</v>
      </c>
      <c r="D64" s="124"/>
      <c r="E64" s="124"/>
      <c r="F64" s="124"/>
    </row>
    <row r="65" spans="1:20" x14ac:dyDescent="0.35">
      <c r="A65" s="220"/>
      <c r="B65" s="112" t="s">
        <v>525</v>
      </c>
      <c r="C65" s="97" t="s">
        <v>296</v>
      </c>
      <c r="D65" s="124"/>
      <c r="E65" s="124"/>
      <c r="F65" s="124" t="s">
        <v>522</v>
      </c>
    </row>
    <row r="66" spans="1:20" ht="31" x14ac:dyDescent="0.35">
      <c r="A66" s="220"/>
      <c r="B66" s="111" t="s">
        <v>526</v>
      </c>
      <c r="C66" s="110" t="s">
        <v>296</v>
      </c>
      <c r="D66" s="191" t="s">
        <v>517</v>
      </c>
      <c r="E66" s="191"/>
      <c r="F66" s="191"/>
    </row>
    <row r="67" spans="1:20" ht="25.15" customHeight="1" x14ac:dyDescent="0.35">
      <c r="A67" s="219"/>
      <c r="B67" s="131" t="s">
        <v>527</v>
      </c>
      <c r="C67" s="223"/>
      <c r="D67" s="223"/>
      <c r="E67" s="223"/>
      <c r="F67" s="224"/>
    </row>
    <row r="68" spans="1:20" s="93" customFormat="1" ht="57.65" customHeight="1" x14ac:dyDescent="0.35">
      <c r="A68" s="220"/>
      <c r="B68" s="148" t="s">
        <v>528</v>
      </c>
      <c r="C68" s="105" t="s">
        <v>292</v>
      </c>
      <c r="D68" s="189"/>
      <c r="E68" s="189"/>
      <c r="F68" s="189"/>
      <c r="G68" s="121"/>
      <c r="H68" s="121"/>
      <c r="I68" s="121"/>
      <c r="J68" s="121"/>
      <c r="K68" s="121"/>
      <c r="L68" s="121"/>
      <c r="M68" s="121"/>
      <c r="N68" s="121"/>
      <c r="O68" s="121"/>
      <c r="P68" s="121"/>
      <c r="Q68" s="121"/>
      <c r="R68" s="121"/>
      <c r="S68" s="121"/>
      <c r="T68" s="121"/>
    </row>
    <row r="69" spans="1:20" ht="50.25" customHeight="1" x14ac:dyDescent="0.35">
      <c r="A69" s="220"/>
      <c r="B69" s="111" t="s">
        <v>529</v>
      </c>
      <c r="C69" s="110" t="s">
        <v>296</v>
      </c>
      <c r="D69" s="191" t="s">
        <v>517</v>
      </c>
      <c r="E69" s="191"/>
      <c r="F69" s="191"/>
    </row>
    <row r="70" spans="1:20" ht="25.15" customHeight="1" x14ac:dyDescent="0.35">
      <c r="A70" s="219"/>
      <c r="B70" s="131" t="s">
        <v>530</v>
      </c>
      <c r="C70" s="223"/>
      <c r="D70" s="223"/>
      <c r="E70" s="223"/>
      <c r="F70" s="224"/>
    </row>
    <row r="71" spans="1:20" ht="31" x14ac:dyDescent="0.35">
      <c r="A71" s="220"/>
      <c r="B71" s="148" t="s">
        <v>531</v>
      </c>
      <c r="C71" s="105" t="s">
        <v>296</v>
      </c>
      <c r="D71" s="189"/>
      <c r="E71" s="189"/>
      <c r="F71" s="189" t="s">
        <v>522</v>
      </c>
    </row>
    <row r="72" spans="1:20" ht="31" x14ac:dyDescent="0.35">
      <c r="A72" s="220"/>
      <c r="B72" s="112" t="s">
        <v>532</v>
      </c>
      <c r="C72" s="97" t="s">
        <v>296</v>
      </c>
      <c r="D72" s="124"/>
      <c r="E72" s="124"/>
      <c r="F72" s="124" t="s">
        <v>522</v>
      </c>
    </row>
    <row r="73" spans="1:20" ht="31" x14ac:dyDescent="0.35">
      <c r="A73" s="220"/>
      <c r="B73" s="112" t="s">
        <v>533</v>
      </c>
      <c r="C73" s="97" t="s">
        <v>296</v>
      </c>
      <c r="D73" s="124" t="s">
        <v>534</v>
      </c>
      <c r="E73" s="124"/>
      <c r="F73" s="124"/>
    </row>
    <row r="74" spans="1:20" s="93" customFormat="1" ht="62" x14ac:dyDescent="0.35">
      <c r="A74" s="220"/>
      <c r="B74" s="111" t="s">
        <v>535</v>
      </c>
      <c r="C74" s="110" t="s">
        <v>296</v>
      </c>
      <c r="D74" s="191" t="s">
        <v>380</v>
      </c>
      <c r="E74" s="191"/>
      <c r="F74" s="191" t="s">
        <v>536</v>
      </c>
      <c r="G74" s="121"/>
      <c r="H74" s="121"/>
      <c r="I74" s="121"/>
      <c r="J74" s="121"/>
      <c r="K74" s="121"/>
      <c r="L74" s="121"/>
      <c r="M74" s="121"/>
      <c r="N74" s="121"/>
      <c r="O74" s="121"/>
      <c r="P74" s="121"/>
      <c r="Q74" s="121"/>
      <c r="R74" s="121"/>
      <c r="S74" s="121"/>
      <c r="T74" s="121"/>
    </row>
    <row r="75" spans="1:20" ht="25.15" customHeight="1" x14ac:dyDescent="0.35">
      <c r="A75" s="219"/>
      <c r="B75" s="131" t="s">
        <v>537</v>
      </c>
      <c r="C75" s="210"/>
      <c r="D75" s="210"/>
      <c r="E75" s="210"/>
      <c r="F75" s="222"/>
    </row>
    <row r="76" spans="1:20" ht="31" x14ac:dyDescent="0.35">
      <c r="A76" s="220"/>
      <c r="B76" s="130" t="s">
        <v>538</v>
      </c>
      <c r="C76" s="105" t="s">
        <v>296</v>
      </c>
      <c r="D76" s="189" t="s">
        <v>380</v>
      </c>
      <c r="E76" s="189"/>
      <c r="F76" s="189"/>
    </row>
    <row r="77" spans="1:20" x14ac:dyDescent="0.35">
      <c r="A77" s="220"/>
      <c r="B77" s="114" t="s">
        <v>539</v>
      </c>
      <c r="C77" s="97" t="s">
        <v>296</v>
      </c>
      <c r="D77" s="124" t="s">
        <v>380</v>
      </c>
      <c r="E77" s="124"/>
      <c r="F77" s="124"/>
    </row>
    <row r="78" spans="1:20" x14ac:dyDescent="0.35">
      <c r="A78" s="220"/>
      <c r="B78" s="114" t="s">
        <v>540</v>
      </c>
      <c r="C78" s="97" t="s">
        <v>292</v>
      </c>
      <c r="D78" s="124"/>
      <c r="E78" s="124"/>
      <c r="F78" s="124"/>
    </row>
    <row r="79" spans="1:20" ht="31" x14ac:dyDescent="0.35">
      <c r="A79" s="220"/>
      <c r="B79" s="114" t="s">
        <v>541</v>
      </c>
      <c r="C79" s="97" t="s">
        <v>296</v>
      </c>
      <c r="D79" s="124" t="s">
        <v>380</v>
      </c>
      <c r="E79" s="124"/>
      <c r="F79" s="124"/>
    </row>
    <row r="80" spans="1:20" ht="31" x14ac:dyDescent="0.35">
      <c r="A80" s="220"/>
      <c r="B80" s="114" t="s">
        <v>542</v>
      </c>
      <c r="C80" s="97" t="s">
        <v>296</v>
      </c>
      <c r="D80" s="124" t="s">
        <v>380</v>
      </c>
      <c r="E80" s="124"/>
      <c r="F80" s="124"/>
    </row>
    <row r="81" spans="1:20" ht="31" x14ac:dyDescent="0.35">
      <c r="A81" s="220"/>
      <c r="B81" s="114" t="s">
        <v>543</v>
      </c>
      <c r="C81" s="97" t="s">
        <v>296</v>
      </c>
      <c r="D81" s="124" t="s">
        <v>380</v>
      </c>
      <c r="E81" s="124"/>
      <c r="F81" s="124"/>
    </row>
    <row r="82" spans="1:20" x14ac:dyDescent="0.35">
      <c r="A82" s="220"/>
      <c r="B82" s="114" t="s">
        <v>544</v>
      </c>
      <c r="C82" s="97" t="s">
        <v>292</v>
      </c>
      <c r="D82" s="124"/>
      <c r="E82" s="124"/>
      <c r="F82" s="124"/>
    </row>
    <row r="83" spans="1:20" x14ac:dyDescent="0.35">
      <c r="A83" s="220"/>
      <c r="B83" s="134" t="s">
        <v>545</v>
      </c>
      <c r="C83" s="110" t="s">
        <v>292</v>
      </c>
      <c r="D83" s="191"/>
      <c r="E83" s="191"/>
      <c r="F83" s="191"/>
    </row>
    <row r="84" spans="1:20" ht="25.15" customHeight="1" x14ac:dyDescent="0.35">
      <c r="A84" s="219"/>
      <c r="B84" s="131" t="s">
        <v>546</v>
      </c>
      <c r="C84" s="210"/>
      <c r="D84" s="210"/>
      <c r="E84" s="210"/>
      <c r="F84" s="222"/>
    </row>
    <row r="85" spans="1:20" ht="31" x14ac:dyDescent="0.35">
      <c r="A85" s="220"/>
      <c r="B85" s="148" t="s">
        <v>547</v>
      </c>
      <c r="C85" s="105" t="s">
        <v>292</v>
      </c>
      <c r="D85" s="189"/>
      <c r="E85" s="189"/>
      <c r="F85" s="189"/>
    </row>
    <row r="86" spans="1:20" ht="31" x14ac:dyDescent="0.35">
      <c r="A86" s="220"/>
      <c r="B86" s="111" t="s">
        <v>548</v>
      </c>
      <c r="C86" s="110" t="s">
        <v>292</v>
      </c>
      <c r="D86" s="191"/>
      <c r="E86" s="191"/>
      <c r="F86" s="191"/>
    </row>
    <row r="87" spans="1:20" ht="25.15" customHeight="1" x14ac:dyDescent="0.35">
      <c r="A87" s="219"/>
      <c r="B87" s="131" t="s">
        <v>549</v>
      </c>
      <c r="C87" s="210"/>
      <c r="D87" s="210"/>
      <c r="E87" s="210"/>
      <c r="F87" s="222"/>
    </row>
    <row r="88" spans="1:20" ht="31" x14ac:dyDescent="0.35">
      <c r="A88" s="220"/>
      <c r="B88" s="130" t="s">
        <v>550</v>
      </c>
      <c r="C88" s="105" t="s">
        <v>292</v>
      </c>
      <c r="D88" s="189"/>
      <c r="E88" s="189"/>
      <c r="F88" s="189"/>
    </row>
    <row r="89" spans="1:20" ht="46.5" x14ac:dyDescent="0.35">
      <c r="A89" s="220"/>
      <c r="B89" s="114" t="s">
        <v>551</v>
      </c>
      <c r="C89" s="97" t="s">
        <v>292</v>
      </c>
      <c r="D89" s="124"/>
      <c r="E89" s="124"/>
      <c r="F89" s="124"/>
    </row>
    <row r="90" spans="1:20" ht="31" x14ac:dyDescent="0.35">
      <c r="A90" s="220"/>
      <c r="B90" s="114" t="s">
        <v>552</v>
      </c>
      <c r="C90" s="97" t="s">
        <v>292</v>
      </c>
      <c r="D90" s="124"/>
      <c r="E90" s="124"/>
      <c r="F90" s="124"/>
    </row>
    <row r="91" spans="1:20" ht="25.15" customHeight="1" x14ac:dyDescent="0.35">
      <c r="A91" s="220"/>
      <c r="B91" s="114" t="s">
        <v>553</v>
      </c>
      <c r="C91" s="97" t="s">
        <v>296</v>
      </c>
      <c r="D91" s="124" t="s">
        <v>380</v>
      </c>
      <c r="E91" s="124"/>
      <c r="F91" s="124"/>
    </row>
    <row r="92" spans="1:20" ht="31" x14ac:dyDescent="0.35">
      <c r="A92" s="220"/>
      <c r="B92" s="134" t="s">
        <v>554</v>
      </c>
      <c r="C92" s="110" t="s">
        <v>296</v>
      </c>
      <c r="D92" s="191" t="s">
        <v>380</v>
      </c>
      <c r="E92" s="191"/>
      <c r="F92" s="191"/>
    </row>
    <row r="93" spans="1:20" ht="25.15" customHeight="1" x14ac:dyDescent="0.35">
      <c r="A93" s="219"/>
      <c r="B93" s="131" t="s">
        <v>555</v>
      </c>
      <c r="C93" s="132"/>
      <c r="D93" s="132"/>
      <c r="E93" s="132"/>
      <c r="F93" s="135"/>
    </row>
    <row r="94" spans="1:20" s="93" customFormat="1" x14ac:dyDescent="0.35">
      <c r="A94" s="220"/>
      <c r="B94" s="141" t="s">
        <v>556</v>
      </c>
      <c r="C94" s="142" t="s">
        <v>292</v>
      </c>
      <c r="D94" s="192"/>
      <c r="E94" s="192"/>
      <c r="F94" s="192"/>
      <c r="G94" s="121"/>
      <c r="H94" s="121"/>
      <c r="I94" s="121"/>
      <c r="J94" s="121"/>
      <c r="K94" s="121"/>
      <c r="L94" s="121"/>
      <c r="M94" s="121"/>
      <c r="N94" s="121"/>
      <c r="O94" s="121"/>
      <c r="P94" s="121"/>
      <c r="Q94" s="121"/>
      <c r="R94" s="121"/>
      <c r="S94" s="121"/>
      <c r="T94" s="121"/>
    </row>
    <row r="95" spans="1:20" ht="25.15" customHeight="1" x14ac:dyDescent="0.35">
      <c r="A95" s="219"/>
      <c r="B95" s="131" t="s">
        <v>557</v>
      </c>
      <c r="C95" s="223"/>
      <c r="D95" s="223"/>
      <c r="E95" s="223"/>
      <c r="F95" s="224"/>
    </row>
    <row r="96" spans="1:20" x14ac:dyDescent="0.35">
      <c r="A96" s="220"/>
      <c r="B96" s="148" t="s">
        <v>558</v>
      </c>
      <c r="C96" s="105" t="s">
        <v>296</v>
      </c>
      <c r="D96" s="189" t="s">
        <v>380</v>
      </c>
      <c r="E96" s="189"/>
      <c r="F96" s="189"/>
    </row>
    <row r="97" spans="1:20" x14ac:dyDescent="0.35">
      <c r="A97" s="220"/>
      <c r="B97" s="112" t="s">
        <v>559</v>
      </c>
      <c r="C97" s="97" t="s">
        <v>296</v>
      </c>
      <c r="D97" s="124" t="s">
        <v>380</v>
      </c>
      <c r="E97" s="124"/>
      <c r="F97" s="124"/>
    </row>
    <row r="98" spans="1:20" x14ac:dyDescent="0.35">
      <c r="A98" s="220"/>
      <c r="B98" s="112" t="s">
        <v>560</v>
      </c>
      <c r="C98" s="97" t="s">
        <v>296</v>
      </c>
      <c r="D98" s="124" t="s">
        <v>380</v>
      </c>
      <c r="E98" s="124"/>
      <c r="F98" s="124"/>
    </row>
    <row r="99" spans="1:20" ht="46.5" x14ac:dyDescent="0.35">
      <c r="A99" s="220"/>
      <c r="B99" s="112" t="s">
        <v>561</v>
      </c>
      <c r="C99" s="97" t="s">
        <v>296</v>
      </c>
      <c r="D99" s="124"/>
      <c r="E99" s="124"/>
      <c r="F99" s="124" t="s">
        <v>562</v>
      </c>
    </row>
    <row r="100" spans="1:20" ht="30.75" customHeight="1" x14ac:dyDescent="0.35">
      <c r="A100" s="220"/>
      <c r="B100" s="112" t="s">
        <v>563</v>
      </c>
      <c r="C100" s="97" t="s">
        <v>292</v>
      </c>
      <c r="D100" s="124"/>
      <c r="E100" s="124"/>
      <c r="F100" s="124"/>
    </row>
    <row r="101" spans="1:20" x14ac:dyDescent="0.35">
      <c r="A101" s="220"/>
      <c r="B101" s="112" t="s">
        <v>564</v>
      </c>
      <c r="C101" s="97" t="s">
        <v>296</v>
      </c>
      <c r="D101" s="124" t="s">
        <v>380</v>
      </c>
      <c r="E101" s="124"/>
      <c r="F101" s="124"/>
    </row>
    <row r="102" spans="1:20" ht="31" x14ac:dyDescent="0.35">
      <c r="A102" s="220"/>
      <c r="B102" s="112" t="s">
        <v>565</v>
      </c>
      <c r="C102" s="97" t="s">
        <v>296</v>
      </c>
      <c r="D102" s="124" t="s">
        <v>380</v>
      </c>
      <c r="E102" s="124"/>
      <c r="F102" s="124"/>
    </row>
    <row r="103" spans="1:20" x14ac:dyDescent="0.35">
      <c r="A103" s="220"/>
      <c r="B103" s="112" t="s">
        <v>566</v>
      </c>
      <c r="C103" s="97" t="s">
        <v>292</v>
      </c>
      <c r="D103" s="124"/>
      <c r="E103" s="124"/>
      <c r="F103" s="124"/>
    </row>
    <row r="104" spans="1:20" x14ac:dyDescent="0.35">
      <c r="A104" s="220"/>
      <c r="B104" s="112" t="s">
        <v>567</v>
      </c>
      <c r="C104" s="97" t="s">
        <v>292</v>
      </c>
      <c r="D104" s="124"/>
      <c r="E104" s="124"/>
      <c r="F104" s="124"/>
    </row>
    <row r="105" spans="1:20" x14ac:dyDescent="0.35">
      <c r="A105" s="220"/>
      <c r="B105" s="111" t="s">
        <v>568</v>
      </c>
      <c r="C105" s="110" t="s">
        <v>292</v>
      </c>
      <c r="D105" s="191"/>
      <c r="E105" s="191"/>
      <c r="F105" s="191"/>
    </row>
    <row r="106" spans="1:20" ht="25.15" customHeight="1" x14ac:dyDescent="0.35">
      <c r="A106" s="219"/>
      <c r="B106" s="131" t="s">
        <v>569</v>
      </c>
      <c r="C106" s="210"/>
      <c r="D106" s="210"/>
      <c r="E106" s="210"/>
      <c r="F106" s="222"/>
    </row>
    <row r="107" spans="1:20" ht="31" x14ac:dyDescent="0.35">
      <c r="A107" s="220"/>
      <c r="B107" s="148" t="s">
        <v>570</v>
      </c>
      <c r="C107" s="105" t="s">
        <v>296</v>
      </c>
      <c r="D107" s="189" t="s">
        <v>380</v>
      </c>
      <c r="E107" s="189"/>
      <c r="F107" s="189"/>
    </row>
    <row r="108" spans="1:20" ht="31" x14ac:dyDescent="0.35">
      <c r="A108" s="220"/>
      <c r="B108" s="112" t="s">
        <v>571</v>
      </c>
      <c r="C108" s="97" t="s">
        <v>292</v>
      </c>
      <c r="D108" s="124"/>
      <c r="E108" s="124"/>
      <c r="F108" s="124"/>
    </row>
    <row r="109" spans="1:20" s="93" customFormat="1" ht="46.5" x14ac:dyDescent="0.35">
      <c r="A109" s="220"/>
      <c r="B109" s="112" t="s">
        <v>572</v>
      </c>
      <c r="C109" s="97" t="s">
        <v>292</v>
      </c>
      <c r="D109" s="124"/>
      <c r="E109" s="124"/>
      <c r="F109" s="124"/>
      <c r="G109" s="121"/>
      <c r="H109" s="121"/>
      <c r="I109" s="121"/>
      <c r="J109" s="121"/>
      <c r="K109" s="121"/>
      <c r="L109" s="121"/>
      <c r="M109" s="121"/>
      <c r="N109" s="121"/>
      <c r="O109" s="121"/>
      <c r="P109" s="121"/>
      <c r="Q109" s="121"/>
      <c r="R109" s="121"/>
      <c r="S109" s="121"/>
      <c r="T109" s="121"/>
    </row>
    <row r="110" spans="1:20" ht="31" x14ac:dyDescent="0.35">
      <c r="A110" s="220"/>
      <c r="B110" s="112" t="s">
        <v>573</v>
      </c>
      <c r="C110" s="97" t="s">
        <v>296</v>
      </c>
      <c r="D110" s="124" t="s">
        <v>380</v>
      </c>
      <c r="E110" s="124"/>
      <c r="F110" s="124"/>
    </row>
    <row r="111" spans="1:20" x14ac:dyDescent="0.35">
      <c r="A111" s="220"/>
      <c r="B111" s="112" t="s">
        <v>574</v>
      </c>
      <c r="C111" s="97" t="s">
        <v>292</v>
      </c>
      <c r="D111" s="124"/>
      <c r="E111" s="124"/>
      <c r="F111" s="124"/>
    </row>
    <row r="112" spans="1:20" ht="31" x14ac:dyDescent="0.35">
      <c r="A112" s="220"/>
      <c r="B112" s="112" t="s">
        <v>575</v>
      </c>
      <c r="C112" s="97" t="s">
        <v>296</v>
      </c>
      <c r="D112" s="124" t="s">
        <v>380</v>
      </c>
      <c r="E112" s="124"/>
      <c r="F112" s="124"/>
    </row>
    <row r="113" spans="1:6" ht="31" x14ac:dyDescent="0.35">
      <c r="A113" s="220"/>
      <c r="B113" s="112" t="s">
        <v>576</v>
      </c>
      <c r="C113" s="97" t="s">
        <v>296</v>
      </c>
      <c r="D113" s="124" t="s">
        <v>380</v>
      </c>
      <c r="E113" s="124"/>
      <c r="F113" s="124"/>
    </row>
    <row r="114" spans="1:6" x14ac:dyDescent="0.35">
      <c r="A114" s="220"/>
      <c r="B114" s="112" t="s">
        <v>577</v>
      </c>
      <c r="C114" s="97" t="s">
        <v>296</v>
      </c>
      <c r="D114" s="124" t="s">
        <v>380</v>
      </c>
      <c r="E114" s="124"/>
      <c r="F114" s="124"/>
    </row>
    <row r="115" spans="1:6" x14ac:dyDescent="0.35">
      <c r="A115" s="220"/>
      <c r="B115" s="111" t="s">
        <v>578</v>
      </c>
      <c r="C115" s="110" t="s">
        <v>292</v>
      </c>
      <c r="D115" s="191"/>
      <c r="E115" s="191"/>
      <c r="F115" s="191"/>
    </row>
    <row r="116" spans="1:6" ht="25.15" customHeight="1" x14ac:dyDescent="0.35">
      <c r="A116" s="219"/>
      <c r="B116" s="131" t="s">
        <v>579</v>
      </c>
      <c r="C116" s="210"/>
      <c r="D116" s="210"/>
      <c r="E116" s="210"/>
      <c r="F116" s="222"/>
    </row>
    <row r="117" spans="1:6" ht="25.15" customHeight="1" x14ac:dyDescent="0.35">
      <c r="A117" s="219"/>
      <c r="B117" s="131" t="s">
        <v>580</v>
      </c>
      <c r="C117" s="210"/>
      <c r="D117" s="210"/>
      <c r="E117" s="210"/>
      <c r="F117" s="222"/>
    </row>
    <row r="118" spans="1:6" x14ac:dyDescent="0.35">
      <c r="A118" s="220"/>
      <c r="B118" s="141" t="s">
        <v>581</v>
      </c>
      <c r="C118" s="142" t="s">
        <v>292</v>
      </c>
      <c r="D118" s="192"/>
      <c r="E118" s="192"/>
      <c r="F118" s="192"/>
    </row>
    <row r="119" spans="1:6" ht="25.15" customHeight="1" x14ac:dyDescent="0.35">
      <c r="A119" s="219"/>
      <c r="B119" s="131" t="s">
        <v>582</v>
      </c>
      <c r="C119" s="210"/>
      <c r="D119" s="210"/>
      <c r="E119" s="210"/>
      <c r="F119" s="222"/>
    </row>
    <row r="120" spans="1:6" x14ac:dyDescent="0.35">
      <c r="A120" s="220"/>
      <c r="B120" s="148" t="s">
        <v>583</v>
      </c>
      <c r="C120" s="105" t="s">
        <v>292</v>
      </c>
      <c r="D120" s="189"/>
      <c r="E120" s="189"/>
      <c r="F120" s="189"/>
    </row>
    <row r="121" spans="1:6" x14ac:dyDescent="0.35">
      <c r="A121" s="220"/>
      <c r="B121" s="112" t="s">
        <v>584</v>
      </c>
      <c r="C121" s="97" t="s">
        <v>292</v>
      </c>
      <c r="D121" s="124"/>
      <c r="E121" s="124"/>
      <c r="F121" s="124"/>
    </row>
    <row r="122" spans="1:6" x14ac:dyDescent="0.35">
      <c r="A122" s="220"/>
      <c r="B122" s="112" t="s">
        <v>585</v>
      </c>
      <c r="C122" s="97" t="s">
        <v>292</v>
      </c>
      <c r="D122" s="124"/>
      <c r="E122" s="124"/>
      <c r="F122" s="124"/>
    </row>
    <row r="123" spans="1:6" x14ac:dyDescent="0.35">
      <c r="A123" s="220"/>
      <c r="B123" s="112" t="s">
        <v>586</v>
      </c>
      <c r="C123" s="97" t="s">
        <v>292</v>
      </c>
      <c r="D123" s="124"/>
      <c r="E123" s="124"/>
      <c r="F123" s="124"/>
    </row>
    <row r="124" spans="1:6" x14ac:dyDescent="0.35">
      <c r="A124" s="220"/>
      <c r="B124" s="115" t="s">
        <v>587</v>
      </c>
      <c r="C124" s="97" t="s">
        <v>292</v>
      </c>
      <c r="D124" s="124"/>
      <c r="E124" s="124"/>
      <c r="F124" s="124"/>
    </row>
    <row r="125" spans="1:6" x14ac:dyDescent="0.35">
      <c r="A125" s="220"/>
      <c r="B125" s="114" t="s">
        <v>588</v>
      </c>
      <c r="C125" s="97" t="s">
        <v>292</v>
      </c>
      <c r="D125" s="124"/>
      <c r="E125" s="124"/>
      <c r="F125" s="124"/>
    </row>
    <row r="126" spans="1:6" ht="31" x14ac:dyDescent="0.35">
      <c r="A126" s="220"/>
      <c r="B126" s="114" t="s">
        <v>589</v>
      </c>
      <c r="C126" s="97" t="s">
        <v>296</v>
      </c>
      <c r="D126" s="124"/>
      <c r="E126" s="124" t="s">
        <v>590</v>
      </c>
      <c r="F126" s="124"/>
    </row>
    <row r="127" spans="1:6" ht="31" x14ac:dyDescent="0.35">
      <c r="A127" s="220"/>
      <c r="B127" s="114" t="s">
        <v>591</v>
      </c>
      <c r="C127" s="97" t="s">
        <v>296</v>
      </c>
      <c r="D127" s="124"/>
      <c r="E127" s="124" t="s">
        <v>590</v>
      </c>
      <c r="F127" s="124"/>
    </row>
    <row r="128" spans="1:6" ht="31" x14ac:dyDescent="0.35">
      <c r="A128" s="220"/>
      <c r="B128" s="114" t="s">
        <v>592</v>
      </c>
      <c r="C128" s="97" t="s">
        <v>296</v>
      </c>
      <c r="D128" s="124"/>
      <c r="E128" s="124" t="s">
        <v>590</v>
      </c>
      <c r="F128" s="124"/>
    </row>
    <row r="129" spans="1:20" ht="31" x14ac:dyDescent="0.35">
      <c r="A129" s="220"/>
      <c r="B129" s="114" t="s">
        <v>593</v>
      </c>
      <c r="C129" s="97" t="s">
        <v>292</v>
      </c>
      <c r="D129" s="124"/>
      <c r="E129" s="124"/>
      <c r="F129" s="124"/>
    </row>
    <row r="130" spans="1:20" ht="31" x14ac:dyDescent="0.35">
      <c r="A130" s="220"/>
      <c r="B130" s="114" t="s">
        <v>594</v>
      </c>
      <c r="C130" s="97" t="s">
        <v>296</v>
      </c>
      <c r="D130" s="124"/>
      <c r="E130" s="124" t="s">
        <v>590</v>
      </c>
      <c r="F130" s="124"/>
    </row>
    <row r="131" spans="1:20" ht="31" x14ac:dyDescent="0.35">
      <c r="A131" s="220"/>
      <c r="B131" s="114" t="s">
        <v>595</v>
      </c>
      <c r="C131" s="97" t="s">
        <v>296</v>
      </c>
      <c r="D131" s="124"/>
      <c r="E131" s="124" t="s">
        <v>590</v>
      </c>
      <c r="F131" s="124"/>
    </row>
    <row r="132" spans="1:20" ht="31" x14ac:dyDescent="0.35">
      <c r="A132" s="220"/>
      <c r="B132" s="134" t="s">
        <v>596</v>
      </c>
      <c r="C132" s="110" t="s">
        <v>296</v>
      </c>
      <c r="D132" s="191"/>
      <c r="E132" s="191" t="s">
        <v>590</v>
      </c>
      <c r="F132" s="191"/>
    </row>
    <row r="133" spans="1:20" ht="25.15" customHeight="1" x14ac:dyDescent="0.35">
      <c r="A133" s="219"/>
      <c r="B133" s="131" t="s">
        <v>597</v>
      </c>
      <c r="C133" s="210"/>
      <c r="D133" s="210"/>
      <c r="E133" s="210"/>
      <c r="F133" s="222"/>
    </row>
    <row r="134" spans="1:20" s="93" customFormat="1" ht="46.5" x14ac:dyDescent="0.35">
      <c r="A134" s="220"/>
      <c r="B134" s="130" t="s">
        <v>598</v>
      </c>
      <c r="C134" s="105" t="s">
        <v>296</v>
      </c>
      <c r="D134" s="189"/>
      <c r="E134" s="189" t="s">
        <v>599</v>
      </c>
      <c r="F134" s="189"/>
      <c r="G134" s="121"/>
      <c r="H134" s="121"/>
      <c r="I134" s="121"/>
      <c r="J134" s="121"/>
      <c r="K134" s="121"/>
      <c r="L134" s="121"/>
      <c r="M134" s="121"/>
      <c r="N134" s="121"/>
      <c r="O134" s="121"/>
      <c r="P134" s="121"/>
      <c r="Q134" s="121"/>
      <c r="R134" s="121"/>
      <c r="S134" s="121"/>
      <c r="T134" s="121"/>
    </row>
    <row r="135" spans="1:20" x14ac:dyDescent="0.35">
      <c r="A135" s="220"/>
      <c r="B135" s="134" t="s">
        <v>600</v>
      </c>
      <c r="C135" s="110" t="s">
        <v>296</v>
      </c>
      <c r="D135" s="191"/>
      <c r="E135" s="191" t="s">
        <v>599</v>
      </c>
      <c r="F135" s="191"/>
    </row>
    <row r="136" spans="1:20" ht="25.15" customHeight="1" x14ac:dyDescent="0.35">
      <c r="A136" s="219"/>
      <c r="B136" s="131" t="s">
        <v>601</v>
      </c>
      <c r="C136" s="210"/>
      <c r="D136" s="210"/>
      <c r="E136" s="210"/>
      <c r="F136" s="222"/>
    </row>
    <row r="137" spans="1:20" x14ac:dyDescent="0.35">
      <c r="A137" s="220"/>
      <c r="B137" s="148" t="s">
        <v>602</v>
      </c>
      <c r="C137" s="105" t="s">
        <v>292</v>
      </c>
      <c r="D137" s="189"/>
      <c r="E137" s="189"/>
      <c r="F137" s="189"/>
    </row>
    <row r="138" spans="1:20" x14ac:dyDescent="0.35">
      <c r="A138" s="220"/>
      <c r="B138" s="112" t="s">
        <v>603</v>
      </c>
      <c r="C138" s="97" t="s">
        <v>292</v>
      </c>
      <c r="D138" s="124"/>
      <c r="E138" s="124"/>
      <c r="F138" s="124"/>
    </row>
    <row r="139" spans="1:20" x14ac:dyDescent="0.35">
      <c r="A139" s="220"/>
      <c r="B139" s="111" t="s">
        <v>604</v>
      </c>
      <c r="C139" s="110" t="s">
        <v>296</v>
      </c>
      <c r="D139" s="191"/>
      <c r="E139" s="191" t="s">
        <v>599</v>
      </c>
      <c r="F139" s="191"/>
    </row>
    <row r="140" spans="1:20" ht="25.15" customHeight="1" x14ac:dyDescent="0.35">
      <c r="A140" s="219"/>
      <c r="B140" s="131" t="s">
        <v>605</v>
      </c>
      <c r="C140" s="210"/>
      <c r="D140" s="210"/>
      <c r="E140" s="210"/>
      <c r="F140" s="222"/>
    </row>
    <row r="141" spans="1:20" x14ac:dyDescent="0.35">
      <c r="A141" s="220"/>
      <c r="B141" s="148" t="s">
        <v>606</v>
      </c>
      <c r="C141" s="105" t="s">
        <v>296</v>
      </c>
      <c r="D141" s="189"/>
      <c r="E141" s="189" t="s">
        <v>599</v>
      </c>
      <c r="F141" s="189"/>
    </row>
    <row r="142" spans="1:20" x14ac:dyDescent="0.35">
      <c r="A142" s="220"/>
      <c r="B142" s="115" t="s">
        <v>607</v>
      </c>
      <c r="C142" s="97" t="s">
        <v>292</v>
      </c>
      <c r="D142" s="124"/>
      <c r="E142" s="124"/>
      <c r="F142" s="124"/>
    </row>
    <row r="143" spans="1:20" ht="31" x14ac:dyDescent="0.35">
      <c r="A143" s="220"/>
      <c r="B143" s="114" t="s">
        <v>608</v>
      </c>
      <c r="C143" s="97" t="s">
        <v>296</v>
      </c>
      <c r="D143" s="124"/>
      <c r="E143" s="124" t="s">
        <v>609</v>
      </c>
      <c r="F143" s="124"/>
    </row>
    <row r="144" spans="1:20" ht="31" x14ac:dyDescent="0.35">
      <c r="A144" s="220"/>
      <c r="B144" s="114" t="s">
        <v>610</v>
      </c>
      <c r="C144" s="97" t="s">
        <v>296</v>
      </c>
      <c r="D144" s="124"/>
      <c r="E144" s="124" t="s">
        <v>609</v>
      </c>
      <c r="F144" s="124"/>
    </row>
    <row r="145" spans="1:20" ht="31" x14ac:dyDescent="0.35">
      <c r="A145" s="220"/>
      <c r="B145" s="114" t="s">
        <v>611</v>
      </c>
      <c r="C145" s="97" t="s">
        <v>296</v>
      </c>
      <c r="D145" s="124"/>
      <c r="E145" s="124" t="s">
        <v>609</v>
      </c>
      <c r="F145" s="124"/>
    </row>
    <row r="146" spans="1:20" ht="31" x14ac:dyDescent="0.35">
      <c r="A146" s="220"/>
      <c r="B146" s="114" t="s">
        <v>612</v>
      </c>
      <c r="C146" s="97" t="s">
        <v>296</v>
      </c>
      <c r="D146" s="124"/>
      <c r="E146" s="124" t="s">
        <v>613</v>
      </c>
      <c r="F146" s="124"/>
    </row>
    <row r="147" spans="1:20" s="93" customFormat="1" ht="31" x14ac:dyDescent="0.35">
      <c r="A147" s="220"/>
      <c r="B147" s="114" t="s">
        <v>614</v>
      </c>
      <c r="C147" s="97" t="s">
        <v>296</v>
      </c>
      <c r="D147" s="124"/>
      <c r="E147" s="124" t="s">
        <v>599</v>
      </c>
      <c r="F147" s="124"/>
      <c r="G147" s="121"/>
      <c r="H147" s="121"/>
      <c r="I147" s="121"/>
      <c r="J147" s="121"/>
      <c r="K147" s="121"/>
      <c r="L147" s="121"/>
      <c r="M147" s="121"/>
      <c r="N147" s="121"/>
      <c r="O147" s="121"/>
      <c r="P147" s="121"/>
      <c r="Q147" s="121"/>
      <c r="R147" s="121"/>
      <c r="S147" s="121"/>
      <c r="T147" s="121"/>
    </row>
    <row r="148" spans="1:20" ht="62" x14ac:dyDescent="0.35">
      <c r="A148" s="220"/>
      <c r="B148" s="114" t="s">
        <v>615</v>
      </c>
      <c r="C148" s="97" t="s">
        <v>296</v>
      </c>
      <c r="D148" s="124"/>
      <c r="E148" s="124" t="s">
        <v>599</v>
      </c>
      <c r="F148" s="124"/>
    </row>
    <row r="149" spans="1:20" s="93" customFormat="1" ht="46.5" x14ac:dyDescent="0.35">
      <c r="A149" s="220"/>
      <c r="B149" s="134" t="s">
        <v>616</v>
      </c>
      <c r="C149" s="110" t="s">
        <v>296</v>
      </c>
      <c r="D149" s="191"/>
      <c r="E149" s="191" t="s">
        <v>599</v>
      </c>
      <c r="F149" s="191"/>
      <c r="G149" s="121"/>
      <c r="H149" s="121"/>
      <c r="I149" s="121"/>
      <c r="J149" s="121"/>
      <c r="K149" s="121"/>
      <c r="L149" s="121"/>
      <c r="M149" s="121"/>
      <c r="N149" s="121"/>
      <c r="O149" s="121"/>
      <c r="P149" s="121"/>
      <c r="Q149" s="121"/>
      <c r="R149" s="121"/>
      <c r="S149" s="121"/>
      <c r="T149" s="121"/>
    </row>
    <row r="150" spans="1:20" ht="25.15" customHeight="1" x14ac:dyDescent="0.35">
      <c r="A150" s="219"/>
      <c r="B150" s="131" t="s">
        <v>617</v>
      </c>
      <c r="C150" s="210"/>
      <c r="D150" s="210"/>
      <c r="E150" s="210"/>
      <c r="F150" s="222"/>
    </row>
    <row r="151" spans="1:20" ht="77.5" x14ac:dyDescent="0.35">
      <c r="A151" s="220"/>
      <c r="B151" s="130" t="s">
        <v>618</v>
      </c>
      <c r="C151" s="105" t="s">
        <v>296</v>
      </c>
      <c r="D151" s="189" t="s">
        <v>380</v>
      </c>
      <c r="E151" s="189" t="s">
        <v>619</v>
      </c>
      <c r="F151" s="189"/>
    </row>
    <row r="152" spans="1:20" ht="77.5" x14ac:dyDescent="0.35">
      <c r="A152" s="220"/>
      <c r="B152" s="114" t="s">
        <v>620</v>
      </c>
      <c r="C152" s="97" t="s">
        <v>296</v>
      </c>
      <c r="D152" s="124" t="s">
        <v>380</v>
      </c>
      <c r="E152" s="124" t="s">
        <v>619</v>
      </c>
      <c r="F152" s="124"/>
    </row>
    <row r="153" spans="1:20" ht="77.5" x14ac:dyDescent="0.35">
      <c r="A153" s="220"/>
      <c r="B153" s="114" t="s">
        <v>621</v>
      </c>
      <c r="C153" s="97" t="s">
        <v>296</v>
      </c>
      <c r="D153" s="124" t="s">
        <v>380</v>
      </c>
      <c r="E153" s="124" t="s">
        <v>619</v>
      </c>
      <c r="F153" s="124"/>
    </row>
    <row r="154" spans="1:20" ht="77.5" x14ac:dyDescent="0.35">
      <c r="A154" s="220"/>
      <c r="B154" s="134" t="s">
        <v>622</v>
      </c>
      <c r="C154" s="110" t="s">
        <v>296</v>
      </c>
      <c r="D154" s="191" t="s">
        <v>380</v>
      </c>
      <c r="E154" s="191" t="s">
        <v>619</v>
      </c>
      <c r="F154" s="191"/>
    </row>
    <row r="155" spans="1:20" ht="25.15" customHeight="1" x14ac:dyDescent="0.35">
      <c r="A155" s="219"/>
      <c r="B155" s="131" t="s">
        <v>623</v>
      </c>
      <c r="C155" s="210"/>
      <c r="D155" s="210"/>
      <c r="E155" s="210"/>
      <c r="F155" s="222"/>
    </row>
    <row r="156" spans="1:20" x14ac:dyDescent="0.35">
      <c r="A156" s="220"/>
      <c r="B156" s="130" t="s">
        <v>624</v>
      </c>
      <c r="C156" s="105" t="s">
        <v>292</v>
      </c>
      <c r="D156" s="189"/>
      <c r="E156" s="189"/>
      <c r="F156" s="189"/>
    </row>
    <row r="157" spans="1:20" ht="46.5" x14ac:dyDescent="0.35">
      <c r="A157" s="220"/>
      <c r="B157" s="114" t="s">
        <v>625</v>
      </c>
      <c r="C157" s="97" t="s">
        <v>296</v>
      </c>
      <c r="D157" s="124" t="s">
        <v>380</v>
      </c>
      <c r="E157" s="124" t="s">
        <v>626</v>
      </c>
      <c r="F157" s="124"/>
    </row>
    <row r="158" spans="1:20" x14ac:dyDescent="0.35">
      <c r="A158" s="220"/>
      <c r="B158" s="114" t="s">
        <v>627</v>
      </c>
      <c r="C158" s="97" t="s">
        <v>292</v>
      </c>
      <c r="D158" s="124"/>
      <c r="E158" s="124"/>
      <c r="F158" s="124"/>
    </row>
    <row r="159" spans="1:20" ht="46.5" x14ac:dyDescent="0.35">
      <c r="A159" s="220"/>
      <c r="B159" s="134" t="s">
        <v>628</v>
      </c>
      <c r="C159" s="110" t="s">
        <v>296</v>
      </c>
      <c r="D159" s="191" t="s">
        <v>380</v>
      </c>
      <c r="E159" s="191" t="s">
        <v>626</v>
      </c>
      <c r="F159" s="191"/>
    </row>
    <row r="160" spans="1:20" ht="25.15" customHeight="1" x14ac:dyDescent="0.35">
      <c r="A160" s="219"/>
      <c r="B160" s="131" t="s">
        <v>629</v>
      </c>
      <c r="C160" s="132"/>
      <c r="D160" s="193"/>
      <c r="E160" s="193"/>
      <c r="F160" s="184"/>
    </row>
    <row r="161" spans="1:6" x14ac:dyDescent="0.35">
      <c r="A161" s="220"/>
      <c r="B161" s="141" t="s">
        <v>630</v>
      </c>
      <c r="C161" s="142" t="s">
        <v>296</v>
      </c>
      <c r="D161" s="192" t="s">
        <v>380</v>
      </c>
      <c r="E161" s="192"/>
      <c r="F161" s="192"/>
    </row>
    <row r="162" spans="1:6" ht="25.15" customHeight="1" x14ac:dyDescent="0.35">
      <c r="A162" s="219"/>
      <c r="B162" s="131" t="s">
        <v>631</v>
      </c>
      <c r="C162" s="132"/>
      <c r="D162" s="193"/>
      <c r="E162" s="193"/>
      <c r="F162" s="184"/>
    </row>
    <row r="163" spans="1:6" ht="31" x14ac:dyDescent="0.35">
      <c r="A163" s="220"/>
      <c r="B163" s="130" t="s">
        <v>632</v>
      </c>
      <c r="C163" s="105" t="s">
        <v>296</v>
      </c>
      <c r="D163" s="189"/>
      <c r="E163" s="189"/>
      <c r="F163" s="189" t="s">
        <v>633</v>
      </c>
    </row>
    <row r="164" spans="1:6" x14ac:dyDescent="0.35">
      <c r="A164" s="220"/>
      <c r="B164" s="134" t="s">
        <v>634</v>
      </c>
      <c r="C164" s="110" t="s">
        <v>292</v>
      </c>
      <c r="D164" s="191"/>
      <c r="E164" s="191"/>
      <c r="F164" s="191"/>
    </row>
    <row r="165" spans="1:6" ht="25.15" customHeight="1" x14ac:dyDescent="0.35">
      <c r="A165" s="219"/>
      <c r="B165" s="131" t="s">
        <v>635</v>
      </c>
      <c r="C165" s="132"/>
      <c r="D165" s="132"/>
      <c r="E165" s="132"/>
      <c r="F165" s="135"/>
    </row>
    <row r="166" spans="1:6" ht="25.15" customHeight="1" x14ac:dyDescent="0.35">
      <c r="A166" s="219"/>
      <c r="B166" s="131" t="s">
        <v>636</v>
      </c>
      <c r="C166" s="132"/>
      <c r="D166" s="132"/>
      <c r="E166" s="132"/>
      <c r="F166" s="135"/>
    </row>
    <row r="167" spans="1:6" ht="34.9" customHeight="1" x14ac:dyDescent="0.35">
      <c r="A167" s="219"/>
      <c r="B167" s="131" t="s">
        <v>637</v>
      </c>
      <c r="C167" s="132"/>
      <c r="D167" s="193"/>
      <c r="E167" s="193"/>
      <c r="F167" s="184"/>
    </row>
    <row r="168" spans="1:6" ht="46.5" x14ac:dyDescent="0.35">
      <c r="A168" s="220"/>
      <c r="B168" s="148" t="s">
        <v>638</v>
      </c>
      <c r="C168" s="105" t="s">
        <v>296</v>
      </c>
      <c r="D168" s="189" t="s">
        <v>472</v>
      </c>
      <c r="E168" s="189"/>
      <c r="F168" s="189"/>
    </row>
    <row r="169" spans="1:6" ht="46.5" x14ac:dyDescent="0.35">
      <c r="A169" s="220"/>
      <c r="B169" s="112" t="s">
        <v>639</v>
      </c>
      <c r="C169" s="97" t="s">
        <v>296</v>
      </c>
      <c r="D169" s="124" t="s">
        <v>472</v>
      </c>
      <c r="E169" s="124"/>
      <c r="F169" s="124"/>
    </row>
    <row r="170" spans="1:6" ht="46.5" x14ac:dyDescent="0.35">
      <c r="A170" s="220"/>
      <c r="B170" s="112" t="s">
        <v>640</v>
      </c>
      <c r="C170" s="97" t="s">
        <v>296</v>
      </c>
      <c r="D170" s="124" t="s">
        <v>472</v>
      </c>
      <c r="E170" s="124"/>
      <c r="F170" s="124"/>
    </row>
    <row r="171" spans="1:6" ht="46.5" x14ac:dyDescent="0.35">
      <c r="A171" s="220"/>
      <c r="B171" s="112" t="s">
        <v>641</v>
      </c>
      <c r="C171" s="97" t="s">
        <v>296</v>
      </c>
      <c r="D171" s="124" t="s">
        <v>472</v>
      </c>
      <c r="E171" s="124"/>
      <c r="F171" s="124"/>
    </row>
    <row r="172" spans="1:6" ht="46.5" x14ac:dyDescent="0.35">
      <c r="A172" s="220"/>
      <c r="B172" s="112" t="s">
        <v>642</v>
      </c>
      <c r="C172" s="97" t="s">
        <v>296</v>
      </c>
      <c r="D172" s="124" t="s">
        <v>472</v>
      </c>
      <c r="E172" s="124"/>
      <c r="F172" s="124"/>
    </row>
    <row r="173" spans="1:6" ht="46.5" x14ac:dyDescent="0.35">
      <c r="A173" s="220"/>
      <c r="B173" s="112" t="s">
        <v>643</v>
      </c>
      <c r="C173" s="97" t="s">
        <v>296</v>
      </c>
      <c r="D173" s="124" t="s">
        <v>472</v>
      </c>
      <c r="E173" s="124"/>
      <c r="F173" s="124"/>
    </row>
    <row r="174" spans="1:6" x14ac:dyDescent="0.35">
      <c r="A174" s="220"/>
      <c r="B174" s="112" t="s">
        <v>644</v>
      </c>
      <c r="C174" s="97" t="s">
        <v>292</v>
      </c>
      <c r="D174" s="124"/>
      <c r="E174" s="124"/>
      <c r="F174" s="124"/>
    </row>
    <row r="175" spans="1:6" x14ac:dyDescent="0.35">
      <c r="A175" s="220"/>
      <c r="B175" s="112" t="s">
        <v>645</v>
      </c>
      <c r="C175" s="97" t="s">
        <v>292</v>
      </c>
      <c r="D175" s="124"/>
      <c r="E175" s="124"/>
      <c r="F175" s="124"/>
    </row>
    <row r="176" spans="1:6" x14ac:dyDescent="0.35">
      <c r="A176" s="220"/>
      <c r="B176" s="112" t="s">
        <v>646</v>
      </c>
      <c r="C176" s="97" t="s">
        <v>292</v>
      </c>
      <c r="D176" s="124"/>
      <c r="E176" s="124"/>
      <c r="F176" s="124"/>
    </row>
    <row r="177" spans="1:6" x14ac:dyDescent="0.35">
      <c r="A177" s="220"/>
      <c r="B177" s="112" t="s">
        <v>647</v>
      </c>
      <c r="C177" s="97" t="s">
        <v>292</v>
      </c>
      <c r="D177" s="124"/>
      <c r="E177" s="124"/>
      <c r="F177" s="124"/>
    </row>
    <row r="178" spans="1:6" x14ac:dyDescent="0.35">
      <c r="A178" s="220"/>
      <c r="B178" s="112" t="s">
        <v>648</v>
      </c>
      <c r="C178" s="97" t="s">
        <v>292</v>
      </c>
      <c r="D178" s="124"/>
      <c r="E178" s="124"/>
      <c r="F178" s="124"/>
    </row>
    <row r="179" spans="1:6" x14ac:dyDescent="0.35">
      <c r="A179" s="220"/>
      <c r="B179" s="112" t="s">
        <v>649</v>
      </c>
      <c r="C179" s="97" t="s">
        <v>292</v>
      </c>
      <c r="D179" s="124"/>
      <c r="E179" s="124"/>
      <c r="F179" s="124"/>
    </row>
    <row r="180" spans="1:6" x14ac:dyDescent="0.35">
      <c r="A180" s="220"/>
      <c r="B180" s="112" t="s">
        <v>650</v>
      </c>
      <c r="C180" s="97" t="s">
        <v>292</v>
      </c>
      <c r="D180" s="124"/>
      <c r="E180" s="124"/>
      <c r="F180" s="124"/>
    </row>
    <row r="181" spans="1:6" x14ac:dyDescent="0.35">
      <c r="A181" s="220"/>
      <c r="B181" s="112" t="s">
        <v>651</v>
      </c>
      <c r="C181" s="97" t="s">
        <v>292</v>
      </c>
      <c r="D181" s="124"/>
      <c r="E181" s="124"/>
      <c r="F181" s="124"/>
    </row>
    <row r="182" spans="1:6" x14ac:dyDescent="0.35">
      <c r="A182" s="220"/>
      <c r="B182" s="112" t="s">
        <v>652</v>
      </c>
      <c r="C182" s="97" t="s">
        <v>292</v>
      </c>
      <c r="D182" s="124"/>
      <c r="E182" s="124"/>
      <c r="F182" s="124"/>
    </row>
    <row r="183" spans="1:6" x14ac:dyDescent="0.35">
      <c r="A183" s="220"/>
      <c r="B183" s="112" t="s">
        <v>653</v>
      </c>
      <c r="C183" s="97" t="s">
        <v>292</v>
      </c>
      <c r="D183" s="124"/>
      <c r="E183" s="124"/>
      <c r="F183" s="124"/>
    </row>
    <row r="184" spans="1:6" ht="31" x14ac:dyDescent="0.35">
      <c r="A184" s="220"/>
      <c r="B184" s="112" t="s">
        <v>654</v>
      </c>
      <c r="C184" s="97" t="s">
        <v>292</v>
      </c>
      <c r="D184" s="124"/>
      <c r="E184" s="124"/>
      <c r="F184" s="124"/>
    </row>
    <row r="185" spans="1:6" x14ac:dyDescent="0.35">
      <c r="A185" s="220"/>
      <c r="B185" s="112" t="s">
        <v>655</v>
      </c>
      <c r="C185" s="97" t="s">
        <v>292</v>
      </c>
      <c r="D185" s="124"/>
      <c r="E185" s="124"/>
      <c r="F185" s="124"/>
    </row>
    <row r="186" spans="1:6" x14ac:dyDescent="0.35">
      <c r="A186" s="220"/>
      <c r="B186" s="112" t="s">
        <v>656</v>
      </c>
      <c r="C186" s="97" t="s">
        <v>292</v>
      </c>
      <c r="D186" s="124"/>
      <c r="E186" s="124"/>
      <c r="F186" s="124"/>
    </row>
    <row r="187" spans="1:6" x14ac:dyDescent="0.35">
      <c r="A187" s="220"/>
      <c r="B187" s="112" t="s">
        <v>657</v>
      </c>
      <c r="C187" s="97" t="s">
        <v>292</v>
      </c>
      <c r="D187" s="124"/>
      <c r="E187" s="124"/>
      <c r="F187" s="124"/>
    </row>
    <row r="188" spans="1:6" x14ac:dyDescent="0.35">
      <c r="A188" s="220"/>
      <c r="B188" s="112" t="s">
        <v>658</v>
      </c>
      <c r="C188" s="97" t="s">
        <v>292</v>
      </c>
      <c r="D188" s="124"/>
      <c r="E188" s="124"/>
      <c r="F188" s="124"/>
    </row>
    <row r="189" spans="1:6" x14ac:dyDescent="0.35">
      <c r="A189" s="220"/>
      <c r="B189" s="112" t="s">
        <v>659</v>
      </c>
      <c r="C189" s="97" t="s">
        <v>292</v>
      </c>
      <c r="D189" s="124"/>
      <c r="E189" s="124"/>
      <c r="F189" s="124"/>
    </row>
    <row r="190" spans="1:6" x14ac:dyDescent="0.35">
      <c r="A190" s="220"/>
      <c r="B190" s="111" t="s">
        <v>660</v>
      </c>
      <c r="C190" s="110" t="s">
        <v>292</v>
      </c>
      <c r="D190" s="191"/>
      <c r="E190" s="191"/>
      <c r="F190" s="191"/>
    </row>
    <row r="191" spans="1:6" ht="25.15" customHeight="1" x14ac:dyDescent="0.35">
      <c r="A191" s="219"/>
      <c r="B191" s="131" t="s">
        <v>661</v>
      </c>
      <c r="C191" s="132"/>
      <c r="D191" s="132"/>
      <c r="E191" s="132"/>
      <c r="F191" s="135"/>
    </row>
    <row r="192" spans="1:6" ht="25.15" customHeight="1" x14ac:dyDescent="0.35">
      <c r="A192" s="219"/>
      <c r="B192" s="131" t="s">
        <v>662</v>
      </c>
      <c r="C192" s="132"/>
      <c r="D192" s="132"/>
      <c r="E192" s="132"/>
      <c r="F192" s="135"/>
    </row>
    <row r="193" spans="1:6" ht="31" x14ac:dyDescent="0.35">
      <c r="A193" s="220"/>
      <c r="B193" s="130" t="s">
        <v>663</v>
      </c>
      <c r="C193" s="105" t="s">
        <v>292</v>
      </c>
      <c r="D193" s="189"/>
      <c r="E193" s="189"/>
      <c r="F193" s="189"/>
    </row>
    <row r="194" spans="1:6" x14ac:dyDescent="0.35">
      <c r="A194" s="220"/>
      <c r="B194" s="134" t="s">
        <v>664</v>
      </c>
      <c r="C194" s="110" t="s">
        <v>292</v>
      </c>
      <c r="D194" s="191"/>
      <c r="E194" s="191"/>
      <c r="F194" s="191"/>
    </row>
    <row r="195" spans="1:6" ht="25.15" customHeight="1" x14ac:dyDescent="0.35">
      <c r="A195" s="219"/>
      <c r="B195" s="131" t="s">
        <v>665</v>
      </c>
      <c r="C195" s="210"/>
      <c r="D195" s="210"/>
      <c r="E195" s="210"/>
      <c r="F195" s="222"/>
    </row>
    <row r="196" spans="1:6" ht="31" x14ac:dyDescent="0.35">
      <c r="A196" s="220"/>
      <c r="B196" s="130" t="s">
        <v>666</v>
      </c>
      <c r="C196" s="105" t="s">
        <v>296</v>
      </c>
      <c r="D196" s="189"/>
      <c r="E196" s="189" t="s">
        <v>590</v>
      </c>
      <c r="F196" s="189"/>
    </row>
    <row r="197" spans="1:6" ht="31" x14ac:dyDescent="0.35">
      <c r="A197" s="220"/>
      <c r="B197" s="114" t="s">
        <v>667</v>
      </c>
      <c r="C197" s="97" t="s">
        <v>292</v>
      </c>
      <c r="D197" s="124"/>
      <c r="E197" s="124"/>
      <c r="F197" s="124"/>
    </row>
    <row r="198" spans="1:6" ht="31" x14ac:dyDescent="0.35">
      <c r="A198" s="220"/>
      <c r="B198" s="114" t="s">
        <v>668</v>
      </c>
      <c r="C198" s="97" t="s">
        <v>296</v>
      </c>
      <c r="D198" s="124"/>
      <c r="E198" s="124" t="s">
        <v>590</v>
      </c>
      <c r="F198" s="124"/>
    </row>
    <row r="199" spans="1:6" ht="25.15" customHeight="1" x14ac:dyDescent="0.35">
      <c r="A199" s="219"/>
      <c r="B199" s="131" t="s">
        <v>669</v>
      </c>
      <c r="C199" s="132"/>
      <c r="D199" s="132"/>
      <c r="E199" s="132"/>
      <c r="F199" s="135"/>
    </row>
    <row r="200" spans="1:6" ht="25.15" customHeight="1" x14ac:dyDescent="0.35">
      <c r="A200" s="219"/>
      <c r="B200" s="131" t="s">
        <v>670</v>
      </c>
      <c r="C200" s="132"/>
      <c r="D200" s="132"/>
      <c r="E200" s="132"/>
      <c r="F200" s="135"/>
    </row>
    <row r="201" spans="1:6" ht="62" x14ac:dyDescent="0.35">
      <c r="A201" s="220"/>
      <c r="B201" s="130" t="s">
        <v>671</v>
      </c>
      <c r="C201" s="105" t="s">
        <v>292</v>
      </c>
      <c r="D201" s="189"/>
      <c r="E201" s="189"/>
      <c r="F201" s="189"/>
    </row>
    <row r="202" spans="1:6" ht="31" x14ac:dyDescent="0.35">
      <c r="A202" s="220"/>
      <c r="B202" s="114" t="s">
        <v>672</v>
      </c>
      <c r="C202" s="97" t="s">
        <v>292</v>
      </c>
      <c r="D202" s="124"/>
      <c r="E202" s="124"/>
      <c r="F202" s="124"/>
    </row>
    <row r="203" spans="1:6" x14ac:dyDescent="0.35">
      <c r="A203" s="220"/>
      <c r="B203" s="114" t="s">
        <v>673</v>
      </c>
      <c r="C203" s="97" t="s">
        <v>292</v>
      </c>
      <c r="D203" s="124"/>
      <c r="E203" s="124"/>
      <c r="F203" s="124"/>
    </row>
    <row r="204" spans="1:6" x14ac:dyDescent="0.35">
      <c r="A204" s="220"/>
      <c r="B204" s="114" t="s">
        <v>674</v>
      </c>
      <c r="C204" s="97" t="s">
        <v>292</v>
      </c>
      <c r="D204" s="124"/>
      <c r="E204" s="124"/>
      <c r="F204" s="124"/>
    </row>
    <row r="205" spans="1:6" x14ac:dyDescent="0.35">
      <c r="A205" s="220"/>
      <c r="B205" s="134" t="s">
        <v>675</v>
      </c>
      <c r="C205" s="110" t="s">
        <v>292</v>
      </c>
      <c r="D205" s="191"/>
      <c r="E205" s="191"/>
      <c r="F205" s="191"/>
    </row>
    <row r="206" spans="1:6" ht="25.15" customHeight="1" x14ac:dyDescent="0.35">
      <c r="A206" s="219"/>
      <c r="B206" s="131" t="s">
        <v>676</v>
      </c>
      <c r="C206" s="210"/>
      <c r="D206" s="210"/>
      <c r="E206" s="210"/>
      <c r="F206" s="222"/>
    </row>
    <row r="207" spans="1:6" x14ac:dyDescent="0.35">
      <c r="A207" s="221"/>
      <c r="B207" s="130" t="s">
        <v>677</v>
      </c>
      <c r="C207" s="105" t="s">
        <v>292</v>
      </c>
      <c r="D207" s="189"/>
      <c r="E207" s="189"/>
      <c r="F207" s="189"/>
    </row>
    <row r="208" spans="1:6" s="121" customFormat="1" x14ac:dyDescent="0.35">
      <c r="C208" s="123"/>
      <c r="D208" s="122"/>
      <c r="E208" s="122"/>
      <c r="F208" s="122"/>
    </row>
    <row r="209" spans="3:6" s="121" customFormat="1" x14ac:dyDescent="0.35">
      <c r="C209" s="123"/>
      <c r="D209" s="122"/>
      <c r="E209" s="122"/>
      <c r="F209" s="122"/>
    </row>
    <row r="210" spans="3:6" s="121" customFormat="1" x14ac:dyDescent="0.35">
      <c r="C210" s="123"/>
      <c r="D210" s="122"/>
      <c r="E210" s="122"/>
      <c r="F210" s="122"/>
    </row>
    <row r="211" spans="3:6" s="121" customFormat="1" x14ac:dyDescent="0.35">
      <c r="C211" s="123"/>
      <c r="D211" s="122"/>
      <c r="E211" s="122"/>
      <c r="F211" s="122"/>
    </row>
    <row r="212" spans="3:6" s="121" customFormat="1" x14ac:dyDescent="0.35">
      <c r="C212" s="123"/>
      <c r="D212" s="122"/>
      <c r="E212" s="122"/>
      <c r="F212" s="122"/>
    </row>
    <row r="213" spans="3:6" s="121" customFormat="1" x14ac:dyDescent="0.35">
      <c r="C213" s="123"/>
      <c r="D213" s="122"/>
      <c r="E213" s="122"/>
      <c r="F213" s="122"/>
    </row>
    <row r="214" spans="3:6" s="121" customFormat="1" x14ac:dyDescent="0.35">
      <c r="C214" s="123"/>
      <c r="D214" s="122"/>
      <c r="E214" s="122"/>
      <c r="F214" s="122"/>
    </row>
    <row r="215" spans="3:6" s="121" customFormat="1" x14ac:dyDescent="0.35">
      <c r="C215" s="123"/>
      <c r="D215" s="122"/>
      <c r="E215" s="122"/>
      <c r="F215" s="122"/>
    </row>
    <row r="216" spans="3:6" s="121" customFormat="1" x14ac:dyDescent="0.35">
      <c r="C216" s="123"/>
      <c r="D216" s="122"/>
      <c r="E216" s="122"/>
      <c r="F216" s="122"/>
    </row>
    <row r="217" spans="3:6" s="121" customFormat="1" x14ac:dyDescent="0.35">
      <c r="C217" s="123"/>
      <c r="D217" s="122"/>
      <c r="E217" s="122"/>
      <c r="F217" s="122"/>
    </row>
    <row r="218" spans="3:6" s="121" customFormat="1" x14ac:dyDescent="0.35">
      <c r="C218" s="123"/>
      <c r="D218" s="122"/>
      <c r="E218" s="122"/>
      <c r="F218" s="122"/>
    </row>
    <row r="219" spans="3:6" s="121" customFormat="1" x14ac:dyDescent="0.35">
      <c r="C219" s="123"/>
      <c r="D219" s="122"/>
      <c r="E219" s="122"/>
      <c r="F219" s="122"/>
    </row>
    <row r="220" spans="3:6" s="121" customFormat="1" x14ac:dyDescent="0.35">
      <c r="C220" s="123"/>
      <c r="D220" s="122"/>
      <c r="E220" s="122"/>
      <c r="F220" s="122"/>
    </row>
    <row r="221" spans="3:6" s="121" customFormat="1" x14ac:dyDescent="0.35">
      <c r="C221" s="123"/>
      <c r="D221" s="122"/>
      <c r="E221" s="122"/>
      <c r="F221" s="122"/>
    </row>
    <row r="222" spans="3:6" s="121" customFormat="1" x14ac:dyDescent="0.35">
      <c r="C222" s="123"/>
      <c r="D222" s="122"/>
      <c r="E222" s="122"/>
      <c r="F222" s="122"/>
    </row>
    <row r="223" spans="3:6" s="121" customFormat="1" x14ac:dyDescent="0.35">
      <c r="C223" s="123"/>
      <c r="D223" s="122"/>
      <c r="E223" s="122"/>
      <c r="F223" s="122"/>
    </row>
    <row r="224" spans="3:6" s="121" customFormat="1" x14ac:dyDescent="0.35">
      <c r="C224" s="123"/>
      <c r="D224" s="122"/>
      <c r="E224" s="122"/>
      <c r="F224" s="122"/>
    </row>
    <row r="225" spans="3:6" s="121" customFormat="1" x14ac:dyDescent="0.35">
      <c r="C225" s="123"/>
      <c r="D225" s="122"/>
      <c r="E225" s="122"/>
      <c r="F225" s="122"/>
    </row>
    <row r="226" spans="3:6" s="121" customFormat="1" x14ac:dyDescent="0.35">
      <c r="C226" s="123"/>
      <c r="D226" s="122"/>
      <c r="E226" s="122"/>
      <c r="F226" s="122"/>
    </row>
    <row r="227" spans="3:6" s="121" customFormat="1" x14ac:dyDescent="0.35">
      <c r="C227" s="123"/>
      <c r="D227" s="122"/>
      <c r="E227" s="122"/>
      <c r="F227" s="122"/>
    </row>
    <row r="228" spans="3:6" s="121" customFormat="1" x14ac:dyDescent="0.35">
      <c r="C228" s="123"/>
      <c r="D228" s="122"/>
      <c r="E228" s="122"/>
      <c r="F228" s="122"/>
    </row>
    <row r="229" spans="3:6" s="121" customFormat="1" x14ac:dyDescent="0.35">
      <c r="C229" s="123"/>
      <c r="D229" s="122"/>
      <c r="E229" s="122"/>
      <c r="F229" s="122"/>
    </row>
    <row r="230" spans="3:6" s="121" customFormat="1" x14ac:dyDescent="0.35">
      <c r="C230" s="123"/>
      <c r="D230" s="122"/>
      <c r="E230" s="122"/>
      <c r="F230" s="122"/>
    </row>
    <row r="231" spans="3:6" s="121" customFormat="1" x14ac:dyDescent="0.35">
      <c r="C231" s="123"/>
      <c r="D231" s="122"/>
      <c r="E231" s="122"/>
      <c r="F231" s="122"/>
    </row>
    <row r="232" spans="3:6" s="121" customFormat="1" x14ac:dyDescent="0.35">
      <c r="C232" s="123"/>
      <c r="D232" s="122"/>
      <c r="E232" s="122"/>
      <c r="F232" s="122"/>
    </row>
    <row r="233" spans="3:6" s="121" customFormat="1" x14ac:dyDescent="0.35">
      <c r="C233" s="123"/>
      <c r="D233" s="122"/>
      <c r="E233" s="122"/>
      <c r="F233" s="122"/>
    </row>
    <row r="234" spans="3:6" s="121" customFormat="1" x14ac:dyDescent="0.35">
      <c r="C234" s="123"/>
      <c r="D234" s="122"/>
      <c r="E234" s="122"/>
      <c r="F234" s="122"/>
    </row>
    <row r="235" spans="3:6" s="121" customFormat="1" x14ac:dyDescent="0.35">
      <c r="C235" s="123"/>
      <c r="D235" s="122"/>
      <c r="E235" s="122"/>
      <c r="F235" s="122"/>
    </row>
    <row r="236" spans="3:6" s="121" customFormat="1" x14ac:dyDescent="0.35">
      <c r="C236" s="123"/>
      <c r="D236" s="122"/>
      <c r="E236" s="122"/>
      <c r="F236" s="122"/>
    </row>
    <row r="237" spans="3:6" s="121" customFormat="1" x14ac:dyDescent="0.35">
      <c r="C237" s="123"/>
      <c r="D237" s="122"/>
      <c r="E237" s="122"/>
      <c r="F237" s="122"/>
    </row>
    <row r="238" spans="3:6" s="121" customFormat="1" x14ac:dyDescent="0.35">
      <c r="C238" s="123"/>
      <c r="D238" s="122"/>
      <c r="E238" s="122"/>
      <c r="F238" s="122"/>
    </row>
    <row r="239" spans="3:6" s="121" customFormat="1" x14ac:dyDescent="0.35">
      <c r="C239" s="123"/>
      <c r="D239" s="122"/>
      <c r="E239" s="122"/>
      <c r="F239" s="122"/>
    </row>
    <row r="240" spans="3:6" s="121" customFormat="1" x14ac:dyDescent="0.35">
      <c r="C240" s="123"/>
      <c r="D240" s="122"/>
      <c r="E240" s="122"/>
      <c r="F240" s="122"/>
    </row>
    <row r="241" spans="3:6" s="121" customFormat="1" x14ac:dyDescent="0.35">
      <c r="C241" s="123"/>
      <c r="D241" s="122"/>
      <c r="E241" s="122"/>
      <c r="F241" s="122"/>
    </row>
    <row r="242" spans="3:6" s="121" customFormat="1" x14ac:dyDescent="0.35">
      <c r="C242" s="123"/>
      <c r="D242" s="122"/>
      <c r="E242" s="122"/>
      <c r="F242" s="122"/>
    </row>
    <row r="243" spans="3:6" s="121" customFormat="1" x14ac:dyDescent="0.35">
      <c r="C243" s="123"/>
      <c r="D243" s="122"/>
      <c r="E243" s="122"/>
      <c r="F243" s="122"/>
    </row>
    <row r="244" spans="3:6" s="121" customFormat="1" x14ac:dyDescent="0.35">
      <c r="C244" s="123"/>
      <c r="D244" s="122"/>
      <c r="E244" s="122"/>
      <c r="F244" s="122"/>
    </row>
    <row r="245" spans="3:6" s="121" customFormat="1" x14ac:dyDescent="0.35">
      <c r="C245" s="123"/>
      <c r="D245" s="122"/>
      <c r="E245" s="122"/>
      <c r="F245" s="122"/>
    </row>
    <row r="246" spans="3:6" s="121" customFormat="1" x14ac:dyDescent="0.35">
      <c r="C246" s="123"/>
      <c r="D246" s="122"/>
      <c r="E246" s="122"/>
      <c r="F246" s="122"/>
    </row>
    <row r="247" spans="3:6" s="121" customFormat="1" x14ac:dyDescent="0.35">
      <c r="C247" s="123"/>
      <c r="D247" s="122"/>
      <c r="E247" s="122"/>
      <c r="F247" s="122"/>
    </row>
    <row r="248" spans="3:6" s="121" customFormat="1" x14ac:dyDescent="0.35">
      <c r="C248" s="123"/>
      <c r="D248" s="122"/>
      <c r="E248" s="122"/>
      <c r="F248" s="122"/>
    </row>
    <row r="249" spans="3:6" s="121" customFormat="1" x14ac:dyDescent="0.35">
      <c r="C249" s="123"/>
      <c r="D249" s="122"/>
      <c r="E249" s="122"/>
      <c r="F249" s="122"/>
    </row>
    <row r="250" spans="3:6" s="121" customFormat="1" x14ac:dyDescent="0.35">
      <c r="C250" s="123"/>
      <c r="D250" s="122"/>
      <c r="E250" s="122"/>
      <c r="F250" s="122"/>
    </row>
    <row r="251" spans="3:6" s="121" customFormat="1" x14ac:dyDescent="0.35">
      <c r="C251" s="123"/>
      <c r="D251" s="122"/>
      <c r="E251" s="122"/>
      <c r="F251" s="122"/>
    </row>
    <row r="252" spans="3:6" s="121" customFormat="1" x14ac:dyDescent="0.35">
      <c r="C252" s="123"/>
      <c r="D252" s="122"/>
      <c r="E252" s="122"/>
      <c r="F252" s="122"/>
    </row>
    <row r="253" spans="3:6" s="121" customFormat="1" x14ac:dyDescent="0.35">
      <c r="C253" s="123"/>
      <c r="D253" s="122"/>
      <c r="E253" s="122"/>
      <c r="F253" s="122"/>
    </row>
    <row r="254" spans="3:6" s="121" customFormat="1" x14ac:dyDescent="0.35">
      <c r="C254" s="123"/>
      <c r="D254" s="122"/>
      <c r="E254" s="122"/>
      <c r="F254" s="122"/>
    </row>
    <row r="255" spans="3:6" s="121" customFormat="1" x14ac:dyDescent="0.35">
      <c r="C255" s="123"/>
      <c r="D255" s="122"/>
      <c r="E255" s="122"/>
      <c r="F255" s="122"/>
    </row>
    <row r="256" spans="3:6" s="121" customFormat="1" x14ac:dyDescent="0.35">
      <c r="C256" s="123"/>
      <c r="D256" s="122"/>
      <c r="E256" s="122"/>
      <c r="F256" s="122"/>
    </row>
    <row r="257" spans="3:6" s="121" customFormat="1" x14ac:dyDescent="0.35">
      <c r="C257" s="123"/>
      <c r="D257" s="122"/>
      <c r="E257" s="122"/>
      <c r="F257" s="122"/>
    </row>
    <row r="258" spans="3:6" s="121" customFormat="1" x14ac:dyDescent="0.35">
      <c r="C258" s="123"/>
      <c r="D258" s="122"/>
      <c r="E258" s="122"/>
      <c r="F258" s="122"/>
    </row>
    <row r="259" spans="3:6" s="121" customFormat="1" x14ac:dyDescent="0.35">
      <c r="C259" s="123"/>
      <c r="D259" s="122"/>
      <c r="E259" s="122"/>
      <c r="F259" s="122"/>
    </row>
    <row r="260" spans="3:6" s="121" customFormat="1" x14ac:dyDescent="0.35">
      <c r="C260" s="123"/>
      <c r="D260" s="122"/>
      <c r="E260" s="122"/>
      <c r="F260" s="122"/>
    </row>
    <row r="261" spans="3:6" s="121" customFormat="1" x14ac:dyDescent="0.35">
      <c r="C261" s="123"/>
      <c r="D261" s="122"/>
      <c r="E261" s="122"/>
      <c r="F261" s="122"/>
    </row>
    <row r="262" spans="3:6" s="121" customFormat="1" x14ac:dyDescent="0.35">
      <c r="C262" s="123"/>
      <c r="D262" s="122"/>
      <c r="E262" s="122"/>
      <c r="F262" s="122"/>
    </row>
    <row r="263" spans="3:6" s="121" customFormat="1" x14ac:dyDescent="0.35">
      <c r="C263" s="123"/>
      <c r="D263" s="122"/>
      <c r="E263" s="122"/>
      <c r="F263" s="122"/>
    </row>
    <row r="264" spans="3:6" s="121" customFormat="1" x14ac:dyDescent="0.35">
      <c r="C264" s="123"/>
      <c r="D264" s="122"/>
      <c r="E264" s="122"/>
      <c r="F264" s="122"/>
    </row>
    <row r="265" spans="3:6" s="121" customFormat="1" x14ac:dyDescent="0.35">
      <c r="C265" s="123"/>
      <c r="D265" s="122"/>
      <c r="E265" s="122"/>
      <c r="F265" s="122"/>
    </row>
    <row r="266" spans="3:6" s="121" customFormat="1" x14ac:dyDescent="0.35">
      <c r="C266" s="123"/>
      <c r="D266" s="122"/>
      <c r="E266" s="122"/>
      <c r="F266" s="122"/>
    </row>
    <row r="267" spans="3:6" s="121" customFormat="1" x14ac:dyDescent="0.35">
      <c r="C267" s="123"/>
      <c r="D267" s="122"/>
      <c r="E267" s="122"/>
      <c r="F267" s="122"/>
    </row>
    <row r="268" spans="3:6" s="121" customFormat="1" x14ac:dyDescent="0.35">
      <c r="C268" s="123"/>
      <c r="D268" s="122"/>
      <c r="E268" s="122"/>
      <c r="F268" s="122"/>
    </row>
    <row r="269" spans="3:6" s="121" customFormat="1" x14ac:dyDescent="0.35">
      <c r="C269" s="123"/>
      <c r="D269" s="122"/>
      <c r="E269" s="122"/>
      <c r="F269" s="122"/>
    </row>
    <row r="270" spans="3:6" s="121" customFormat="1" x14ac:dyDescent="0.35">
      <c r="C270" s="123"/>
      <c r="D270" s="122"/>
      <c r="E270" s="122"/>
      <c r="F270" s="122"/>
    </row>
    <row r="271" spans="3:6" s="121" customFormat="1" x14ac:dyDescent="0.35">
      <c r="C271" s="123"/>
      <c r="D271" s="122"/>
      <c r="E271" s="122"/>
      <c r="F271" s="122"/>
    </row>
    <row r="272" spans="3:6" s="121" customFormat="1" x14ac:dyDescent="0.35">
      <c r="C272" s="123"/>
      <c r="D272" s="122"/>
      <c r="E272" s="122"/>
      <c r="F272" s="122"/>
    </row>
    <row r="273" spans="3:6" s="121" customFormat="1" x14ac:dyDescent="0.35">
      <c r="C273" s="123"/>
      <c r="D273" s="122"/>
      <c r="E273" s="122"/>
      <c r="F273" s="122"/>
    </row>
    <row r="274" spans="3:6" s="121" customFormat="1" x14ac:dyDescent="0.35">
      <c r="C274" s="123"/>
      <c r="D274" s="122"/>
      <c r="E274" s="122"/>
      <c r="F274" s="122"/>
    </row>
    <row r="275" spans="3:6" s="121" customFormat="1" x14ac:dyDescent="0.35">
      <c r="C275" s="123"/>
      <c r="D275" s="122"/>
      <c r="E275" s="122"/>
      <c r="F275" s="122"/>
    </row>
    <row r="276" spans="3:6" s="121" customFormat="1" x14ac:dyDescent="0.35">
      <c r="C276" s="123"/>
      <c r="D276" s="122"/>
      <c r="E276" s="122"/>
      <c r="F276" s="122"/>
    </row>
    <row r="277" spans="3:6" s="121" customFormat="1" x14ac:dyDescent="0.35">
      <c r="C277" s="123"/>
      <c r="D277" s="122"/>
      <c r="E277" s="122"/>
      <c r="F277" s="122"/>
    </row>
    <row r="278" spans="3:6" s="121" customFormat="1" x14ac:dyDescent="0.35">
      <c r="C278" s="123"/>
      <c r="D278" s="122"/>
      <c r="E278" s="122"/>
      <c r="F278" s="122"/>
    </row>
    <row r="279" spans="3:6" s="121" customFormat="1" x14ac:dyDescent="0.35">
      <c r="C279" s="123"/>
      <c r="D279" s="122"/>
      <c r="E279" s="122"/>
      <c r="F279" s="122"/>
    </row>
    <row r="280" spans="3:6" s="121" customFormat="1" x14ac:dyDescent="0.35">
      <c r="C280" s="123"/>
      <c r="D280" s="122"/>
      <c r="E280" s="122"/>
      <c r="F280" s="122"/>
    </row>
    <row r="281" spans="3:6" s="121" customFormat="1" x14ac:dyDescent="0.35">
      <c r="C281" s="123"/>
      <c r="D281" s="122"/>
      <c r="E281" s="122"/>
      <c r="F281" s="122"/>
    </row>
    <row r="282" spans="3:6" s="121" customFormat="1" x14ac:dyDescent="0.35">
      <c r="C282" s="123"/>
      <c r="D282" s="122"/>
      <c r="E282" s="122"/>
      <c r="F282" s="122"/>
    </row>
    <row r="283" spans="3:6" s="121" customFormat="1" x14ac:dyDescent="0.35">
      <c r="C283" s="123"/>
      <c r="D283" s="122"/>
      <c r="E283" s="122"/>
      <c r="F283" s="122"/>
    </row>
    <row r="284" spans="3:6" s="121" customFormat="1" x14ac:dyDescent="0.35">
      <c r="C284" s="123"/>
      <c r="D284" s="122"/>
      <c r="E284" s="122"/>
      <c r="F284" s="122"/>
    </row>
    <row r="285" spans="3:6" s="121" customFormat="1" x14ac:dyDescent="0.35">
      <c r="C285" s="123"/>
      <c r="D285" s="122"/>
      <c r="E285" s="122"/>
      <c r="F285" s="122"/>
    </row>
    <row r="286" spans="3:6" s="121" customFormat="1" x14ac:dyDescent="0.35">
      <c r="C286" s="123"/>
      <c r="D286" s="122"/>
      <c r="E286" s="122"/>
      <c r="F286" s="122"/>
    </row>
    <row r="287" spans="3:6" s="121" customFormat="1" x14ac:dyDescent="0.35">
      <c r="C287" s="123"/>
      <c r="D287" s="122"/>
      <c r="E287" s="122"/>
      <c r="F287" s="122"/>
    </row>
    <row r="288" spans="3:6" s="121" customFormat="1" x14ac:dyDescent="0.35">
      <c r="C288" s="123"/>
      <c r="D288" s="122"/>
      <c r="E288" s="122"/>
      <c r="F288" s="122"/>
    </row>
    <row r="289" spans="3:6" s="121" customFormat="1" x14ac:dyDescent="0.35">
      <c r="C289" s="123"/>
      <c r="D289" s="122"/>
      <c r="E289" s="122"/>
      <c r="F289" s="122"/>
    </row>
    <row r="290" spans="3:6" s="121" customFormat="1" x14ac:dyDescent="0.35">
      <c r="C290" s="123"/>
      <c r="D290" s="122"/>
      <c r="E290" s="122"/>
      <c r="F290" s="122"/>
    </row>
    <row r="291" spans="3:6" s="121" customFormat="1" x14ac:dyDescent="0.35">
      <c r="C291" s="123"/>
      <c r="D291" s="122"/>
      <c r="E291" s="122"/>
      <c r="F291" s="122"/>
    </row>
    <row r="292" spans="3:6" s="121" customFormat="1" x14ac:dyDescent="0.35">
      <c r="C292" s="123"/>
      <c r="D292" s="122"/>
      <c r="E292" s="122"/>
      <c r="F292" s="122"/>
    </row>
    <row r="293" spans="3:6" s="121" customFormat="1" x14ac:dyDescent="0.35">
      <c r="C293" s="123"/>
      <c r="D293" s="122"/>
      <c r="E293" s="122"/>
      <c r="F293" s="122"/>
    </row>
    <row r="294" spans="3:6" s="121" customFormat="1" x14ac:dyDescent="0.35">
      <c r="C294" s="123"/>
      <c r="D294" s="122"/>
      <c r="E294" s="122"/>
      <c r="F294" s="122"/>
    </row>
    <row r="295" spans="3:6" s="121" customFormat="1" x14ac:dyDescent="0.35">
      <c r="C295" s="123"/>
      <c r="D295" s="122"/>
      <c r="E295" s="122"/>
      <c r="F295" s="122"/>
    </row>
    <row r="296" spans="3:6" s="121" customFormat="1" x14ac:dyDescent="0.35">
      <c r="C296" s="123"/>
      <c r="D296" s="122"/>
      <c r="E296" s="122"/>
      <c r="F296" s="122"/>
    </row>
    <row r="297" spans="3:6" s="121" customFormat="1" x14ac:dyDescent="0.35">
      <c r="C297" s="123"/>
      <c r="D297" s="122"/>
      <c r="E297" s="122"/>
      <c r="F297" s="122"/>
    </row>
    <row r="298" spans="3:6" s="121" customFormat="1" x14ac:dyDescent="0.35">
      <c r="C298" s="123"/>
      <c r="D298" s="122"/>
      <c r="E298" s="122"/>
      <c r="F298" s="122"/>
    </row>
    <row r="299" spans="3:6" s="121" customFormat="1" x14ac:dyDescent="0.35">
      <c r="C299" s="123"/>
      <c r="D299" s="122"/>
      <c r="E299" s="122"/>
      <c r="F299" s="122"/>
    </row>
    <row r="300" spans="3:6" s="121" customFormat="1" x14ac:dyDescent="0.35">
      <c r="C300" s="123"/>
      <c r="D300" s="122"/>
      <c r="E300" s="122"/>
      <c r="F300" s="122"/>
    </row>
    <row r="301" spans="3:6" s="121" customFormat="1" x14ac:dyDescent="0.35">
      <c r="C301" s="123"/>
      <c r="D301" s="122"/>
      <c r="E301" s="122"/>
      <c r="F301" s="122"/>
    </row>
    <row r="302" spans="3:6" s="121" customFormat="1" x14ac:dyDescent="0.35">
      <c r="C302" s="123"/>
      <c r="D302" s="122"/>
      <c r="E302" s="122"/>
      <c r="F302" s="122"/>
    </row>
    <row r="303" spans="3:6" s="121" customFormat="1" x14ac:dyDescent="0.35">
      <c r="C303" s="123"/>
      <c r="D303" s="122"/>
      <c r="E303" s="122"/>
      <c r="F303" s="122"/>
    </row>
    <row r="304" spans="3:6" s="121" customFormat="1" x14ac:dyDescent="0.35">
      <c r="C304" s="123"/>
      <c r="D304" s="122"/>
      <c r="E304" s="122"/>
      <c r="F304" s="122"/>
    </row>
    <row r="305" spans="3:6" s="121" customFormat="1" x14ac:dyDescent="0.35">
      <c r="C305" s="123"/>
      <c r="D305" s="122"/>
      <c r="E305" s="122"/>
      <c r="F305" s="122"/>
    </row>
    <row r="306" spans="3:6" s="121" customFormat="1" x14ac:dyDescent="0.35">
      <c r="C306" s="123"/>
      <c r="D306" s="122"/>
      <c r="E306" s="122"/>
      <c r="F306" s="122"/>
    </row>
    <row r="307" spans="3:6" s="121" customFormat="1" x14ac:dyDescent="0.35">
      <c r="C307" s="123"/>
      <c r="D307" s="122"/>
      <c r="E307" s="122"/>
      <c r="F307" s="122"/>
    </row>
    <row r="308" spans="3:6" s="121" customFormat="1" x14ac:dyDescent="0.35">
      <c r="C308" s="123"/>
      <c r="D308" s="122"/>
      <c r="E308" s="122"/>
      <c r="F308" s="122"/>
    </row>
    <row r="309" spans="3:6" s="121" customFormat="1" x14ac:dyDescent="0.35">
      <c r="C309" s="123"/>
      <c r="D309" s="122"/>
      <c r="E309" s="122"/>
      <c r="F309" s="122"/>
    </row>
    <row r="310" spans="3:6" s="121" customFormat="1" x14ac:dyDescent="0.35">
      <c r="C310" s="123"/>
      <c r="D310" s="122"/>
      <c r="E310" s="122"/>
      <c r="F310" s="122"/>
    </row>
    <row r="311" spans="3:6" s="121" customFormat="1" x14ac:dyDescent="0.35">
      <c r="C311" s="123"/>
      <c r="D311" s="122"/>
      <c r="E311" s="122"/>
      <c r="F311" s="122"/>
    </row>
    <row r="312" spans="3:6" s="121" customFormat="1" x14ac:dyDescent="0.35">
      <c r="C312" s="123"/>
      <c r="D312" s="122"/>
      <c r="E312" s="122"/>
      <c r="F312" s="122"/>
    </row>
    <row r="313" spans="3:6" s="121" customFormat="1" x14ac:dyDescent="0.35">
      <c r="C313" s="123"/>
      <c r="D313" s="122"/>
      <c r="E313" s="122"/>
      <c r="F313" s="122"/>
    </row>
    <row r="314" spans="3:6" s="121" customFormat="1" x14ac:dyDescent="0.35">
      <c r="C314" s="123"/>
      <c r="D314" s="122"/>
      <c r="E314" s="122"/>
      <c r="F314" s="122"/>
    </row>
    <row r="315" spans="3:6" s="121" customFormat="1" x14ac:dyDescent="0.35">
      <c r="C315" s="123"/>
      <c r="D315" s="122"/>
      <c r="E315" s="122"/>
      <c r="F315" s="122"/>
    </row>
    <row r="316" spans="3:6" s="121" customFormat="1" x14ac:dyDescent="0.35">
      <c r="C316" s="123"/>
      <c r="D316" s="122"/>
      <c r="E316" s="122"/>
      <c r="F316" s="122"/>
    </row>
    <row r="317" spans="3:6" s="121" customFormat="1" x14ac:dyDescent="0.35">
      <c r="C317" s="123"/>
      <c r="D317" s="122"/>
      <c r="E317" s="122"/>
      <c r="F317" s="122"/>
    </row>
    <row r="318" spans="3:6" s="121" customFormat="1" x14ac:dyDescent="0.35">
      <c r="C318" s="123"/>
      <c r="D318" s="122"/>
      <c r="E318" s="122"/>
      <c r="F318" s="122"/>
    </row>
    <row r="319" spans="3:6" s="121" customFormat="1" x14ac:dyDescent="0.35">
      <c r="C319" s="123"/>
      <c r="D319" s="122"/>
      <c r="E319" s="122"/>
      <c r="F319" s="122"/>
    </row>
    <row r="320" spans="3:6" s="121" customFormat="1" x14ac:dyDescent="0.35">
      <c r="C320" s="123"/>
      <c r="D320" s="122"/>
      <c r="E320" s="122"/>
      <c r="F320" s="122"/>
    </row>
    <row r="321" spans="3:6" s="121" customFormat="1" x14ac:dyDescent="0.35">
      <c r="C321" s="123"/>
      <c r="D321" s="122"/>
      <c r="E321" s="122"/>
      <c r="F321" s="122"/>
    </row>
    <row r="322" spans="3:6" s="121" customFormat="1" x14ac:dyDescent="0.35">
      <c r="C322" s="123"/>
      <c r="D322" s="122"/>
      <c r="E322" s="122"/>
      <c r="F322" s="122"/>
    </row>
    <row r="323" spans="3:6" s="121" customFormat="1" x14ac:dyDescent="0.35">
      <c r="C323" s="123"/>
      <c r="D323" s="122"/>
      <c r="E323" s="122"/>
      <c r="F323" s="122"/>
    </row>
    <row r="324" spans="3:6" s="121" customFormat="1" x14ac:dyDescent="0.35">
      <c r="C324" s="123"/>
      <c r="D324" s="122"/>
      <c r="E324" s="122"/>
      <c r="F324" s="122"/>
    </row>
    <row r="325" spans="3:6" s="121" customFormat="1" x14ac:dyDescent="0.35">
      <c r="C325" s="123"/>
      <c r="D325" s="122"/>
      <c r="E325" s="122"/>
      <c r="F325" s="122"/>
    </row>
    <row r="326" spans="3:6" s="121" customFormat="1" x14ac:dyDescent="0.35">
      <c r="C326" s="123"/>
      <c r="D326" s="122"/>
      <c r="E326" s="122"/>
      <c r="F326" s="122"/>
    </row>
    <row r="327" spans="3:6" s="121" customFormat="1" x14ac:dyDescent="0.35">
      <c r="C327" s="123"/>
      <c r="D327" s="122"/>
      <c r="E327" s="122"/>
      <c r="F327" s="122"/>
    </row>
    <row r="328" spans="3:6" s="121" customFormat="1" x14ac:dyDescent="0.35">
      <c r="C328" s="123"/>
      <c r="D328" s="122"/>
      <c r="E328" s="122"/>
      <c r="F328" s="122"/>
    </row>
    <row r="329" spans="3:6" s="121" customFormat="1" x14ac:dyDescent="0.35">
      <c r="C329" s="123"/>
      <c r="D329" s="122"/>
      <c r="E329" s="122"/>
      <c r="F329" s="122"/>
    </row>
    <row r="330" spans="3:6" s="121" customFormat="1" x14ac:dyDescent="0.35">
      <c r="C330" s="123"/>
      <c r="D330" s="122"/>
      <c r="E330" s="122"/>
      <c r="F330" s="122"/>
    </row>
    <row r="331" spans="3:6" s="121" customFormat="1" x14ac:dyDescent="0.35">
      <c r="C331" s="123"/>
      <c r="D331" s="122"/>
      <c r="E331" s="122"/>
      <c r="F331" s="122"/>
    </row>
    <row r="332" spans="3:6" s="121" customFormat="1" x14ac:dyDescent="0.35">
      <c r="C332" s="123"/>
      <c r="D332" s="122"/>
      <c r="E332" s="122"/>
      <c r="F332" s="122"/>
    </row>
    <row r="333" spans="3:6" s="121" customFormat="1" x14ac:dyDescent="0.35">
      <c r="C333" s="123"/>
      <c r="D333" s="122"/>
      <c r="E333" s="122"/>
      <c r="F333" s="122"/>
    </row>
    <row r="334" spans="3:6" s="121" customFormat="1" x14ac:dyDescent="0.35">
      <c r="C334" s="123"/>
      <c r="D334" s="122"/>
      <c r="E334" s="122"/>
      <c r="F334" s="122"/>
    </row>
    <row r="335" spans="3:6" s="121" customFormat="1" x14ac:dyDescent="0.35">
      <c r="C335" s="123"/>
      <c r="D335" s="122"/>
      <c r="E335" s="122"/>
      <c r="F335" s="122"/>
    </row>
    <row r="336" spans="3:6" s="121" customFormat="1" x14ac:dyDescent="0.35">
      <c r="C336" s="123"/>
      <c r="D336" s="122"/>
      <c r="E336" s="122"/>
      <c r="F336" s="122"/>
    </row>
    <row r="337" spans="3:6" s="121" customFormat="1" x14ac:dyDescent="0.35">
      <c r="C337" s="123"/>
      <c r="D337" s="122"/>
      <c r="E337" s="122"/>
      <c r="F337" s="122"/>
    </row>
    <row r="338" spans="3:6" s="121" customFormat="1" x14ac:dyDescent="0.35">
      <c r="C338" s="123"/>
      <c r="D338" s="122"/>
      <c r="E338" s="122"/>
      <c r="F338" s="122"/>
    </row>
    <row r="339" spans="3:6" s="121" customFormat="1" x14ac:dyDescent="0.35">
      <c r="C339" s="123"/>
      <c r="D339" s="122"/>
      <c r="E339" s="122"/>
      <c r="F339" s="122"/>
    </row>
    <row r="340" spans="3:6" s="121" customFormat="1" x14ac:dyDescent="0.35">
      <c r="C340" s="123"/>
      <c r="D340" s="122"/>
      <c r="E340" s="122"/>
      <c r="F340" s="122"/>
    </row>
    <row r="341" spans="3:6" s="121" customFormat="1" x14ac:dyDescent="0.35">
      <c r="C341" s="123"/>
      <c r="D341" s="122"/>
      <c r="E341" s="122"/>
      <c r="F341" s="122"/>
    </row>
    <row r="342" spans="3:6" s="121" customFormat="1" x14ac:dyDescent="0.35">
      <c r="C342" s="123"/>
      <c r="D342" s="122"/>
      <c r="E342" s="122"/>
      <c r="F342" s="122"/>
    </row>
    <row r="343" spans="3:6" s="121" customFormat="1" x14ac:dyDescent="0.35">
      <c r="C343" s="123"/>
      <c r="D343" s="122"/>
      <c r="E343" s="122"/>
      <c r="F343" s="122"/>
    </row>
    <row r="344" spans="3:6" s="121" customFormat="1" x14ac:dyDescent="0.35">
      <c r="C344" s="123"/>
      <c r="D344" s="122"/>
      <c r="E344" s="122"/>
      <c r="F344" s="122"/>
    </row>
    <row r="345" spans="3:6" s="121" customFormat="1" x14ac:dyDescent="0.35">
      <c r="C345" s="123"/>
      <c r="D345" s="122"/>
      <c r="E345" s="122"/>
      <c r="F345" s="122"/>
    </row>
    <row r="346" spans="3:6" s="121" customFormat="1" x14ac:dyDescent="0.35">
      <c r="C346" s="123"/>
      <c r="D346" s="122"/>
      <c r="E346" s="122"/>
      <c r="F346" s="122"/>
    </row>
    <row r="347" spans="3:6" s="121" customFormat="1" x14ac:dyDescent="0.35">
      <c r="C347" s="123"/>
      <c r="D347" s="122"/>
      <c r="E347" s="122"/>
      <c r="F347" s="122"/>
    </row>
    <row r="348" spans="3:6" s="121" customFormat="1" x14ac:dyDescent="0.35">
      <c r="C348" s="123"/>
      <c r="D348" s="122"/>
      <c r="E348" s="122"/>
      <c r="F348" s="122"/>
    </row>
    <row r="349" spans="3:6" s="121" customFormat="1" x14ac:dyDescent="0.35">
      <c r="C349" s="123"/>
      <c r="D349" s="122"/>
      <c r="E349" s="122"/>
      <c r="F349" s="122"/>
    </row>
    <row r="350" spans="3:6" s="121" customFormat="1" x14ac:dyDescent="0.35">
      <c r="C350" s="123"/>
      <c r="D350" s="122"/>
      <c r="E350" s="122"/>
      <c r="F350" s="122"/>
    </row>
    <row r="351" spans="3:6" s="121" customFormat="1" x14ac:dyDescent="0.35">
      <c r="C351" s="123"/>
      <c r="D351" s="122"/>
      <c r="E351" s="122"/>
      <c r="F351" s="122"/>
    </row>
    <row r="352" spans="3:6" s="121" customFormat="1" x14ac:dyDescent="0.35">
      <c r="C352" s="123"/>
      <c r="D352" s="122"/>
      <c r="E352" s="122"/>
      <c r="F352" s="122"/>
    </row>
    <row r="353" spans="3:6" s="121" customFormat="1" x14ac:dyDescent="0.35">
      <c r="C353" s="123"/>
      <c r="D353" s="122"/>
      <c r="E353" s="122"/>
      <c r="F353" s="122"/>
    </row>
    <row r="354" spans="3:6" s="121" customFormat="1" x14ac:dyDescent="0.35">
      <c r="C354" s="123"/>
      <c r="D354" s="122"/>
      <c r="E354" s="122"/>
      <c r="F354" s="122"/>
    </row>
    <row r="355" spans="3:6" s="121" customFormat="1" x14ac:dyDescent="0.35">
      <c r="C355" s="123"/>
      <c r="D355" s="122"/>
      <c r="E355" s="122"/>
      <c r="F355" s="122"/>
    </row>
    <row r="356" spans="3:6" s="121" customFormat="1" x14ac:dyDescent="0.35">
      <c r="C356" s="123"/>
      <c r="D356" s="122"/>
      <c r="E356" s="122"/>
      <c r="F356" s="122"/>
    </row>
    <row r="357" spans="3:6" s="121" customFormat="1" x14ac:dyDescent="0.35">
      <c r="C357" s="123"/>
      <c r="D357" s="122"/>
      <c r="E357" s="122"/>
      <c r="F357" s="122"/>
    </row>
    <row r="358" spans="3:6" s="121" customFormat="1" x14ac:dyDescent="0.35">
      <c r="C358" s="123"/>
      <c r="D358" s="122"/>
      <c r="E358" s="122"/>
      <c r="F358" s="122"/>
    </row>
    <row r="359" spans="3:6" s="121" customFormat="1" x14ac:dyDescent="0.35">
      <c r="C359" s="123"/>
      <c r="D359" s="122"/>
      <c r="E359" s="122"/>
      <c r="F359" s="122"/>
    </row>
    <row r="360" spans="3:6" s="121" customFormat="1" x14ac:dyDescent="0.35">
      <c r="C360" s="123"/>
      <c r="D360" s="122"/>
      <c r="E360" s="122"/>
      <c r="F360" s="122"/>
    </row>
    <row r="361" spans="3:6" s="121" customFormat="1" x14ac:dyDescent="0.35">
      <c r="C361" s="123"/>
      <c r="D361" s="122"/>
      <c r="E361" s="122"/>
      <c r="F361" s="122"/>
    </row>
    <row r="362" spans="3:6" s="121" customFormat="1" x14ac:dyDescent="0.35">
      <c r="C362" s="123"/>
      <c r="D362" s="122"/>
      <c r="E362" s="122"/>
      <c r="F362" s="122"/>
    </row>
    <row r="363" spans="3:6" s="121" customFormat="1" x14ac:dyDescent="0.35">
      <c r="C363" s="123"/>
      <c r="D363" s="122"/>
      <c r="E363" s="122"/>
      <c r="F363" s="122"/>
    </row>
    <row r="364" spans="3:6" s="121" customFormat="1" x14ac:dyDescent="0.35">
      <c r="C364" s="123"/>
      <c r="D364" s="122"/>
      <c r="E364" s="122"/>
      <c r="F364" s="122"/>
    </row>
    <row r="365" spans="3:6" s="121" customFormat="1" x14ac:dyDescent="0.35">
      <c r="C365" s="123"/>
      <c r="D365" s="122"/>
      <c r="E365" s="122"/>
      <c r="F365" s="122"/>
    </row>
    <row r="366" spans="3:6" s="121" customFormat="1" x14ac:dyDescent="0.35">
      <c r="C366" s="123"/>
      <c r="D366" s="122"/>
      <c r="E366" s="122"/>
      <c r="F366" s="122"/>
    </row>
    <row r="367" spans="3:6" s="121" customFormat="1" x14ac:dyDescent="0.35">
      <c r="C367" s="123"/>
      <c r="D367" s="122"/>
      <c r="E367" s="122"/>
      <c r="F367" s="122"/>
    </row>
    <row r="368" spans="3:6" s="121" customFormat="1" x14ac:dyDescent="0.35">
      <c r="C368" s="123"/>
      <c r="D368" s="122"/>
      <c r="E368" s="122"/>
      <c r="F368" s="122"/>
    </row>
    <row r="369" spans="3:6" s="121" customFormat="1" x14ac:dyDescent="0.35">
      <c r="C369" s="123"/>
      <c r="D369" s="122"/>
      <c r="E369" s="122"/>
      <c r="F369" s="122"/>
    </row>
    <row r="370" spans="3:6" s="121" customFormat="1" x14ac:dyDescent="0.35">
      <c r="C370" s="123"/>
      <c r="D370" s="122"/>
      <c r="E370" s="122"/>
      <c r="F370" s="122"/>
    </row>
    <row r="371" spans="3:6" s="121" customFormat="1" x14ac:dyDescent="0.35">
      <c r="C371" s="123"/>
      <c r="D371" s="122"/>
      <c r="E371" s="122"/>
      <c r="F371" s="122"/>
    </row>
    <row r="372" spans="3:6" s="121" customFormat="1" x14ac:dyDescent="0.35">
      <c r="C372" s="123"/>
      <c r="D372" s="122"/>
      <c r="E372" s="122"/>
      <c r="F372" s="122"/>
    </row>
    <row r="373" spans="3:6" s="121" customFormat="1" x14ac:dyDescent="0.35">
      <c r="C373" s="123"/>
      <c r="D373" s="122"/>
      <c r="E373" s="122"/>
      <c r="F373" s="122"/>
    </row>
    <row r="374" spans="3:6" s="121" customFormat="1" x14ac:dyDescent="0.35">
      <c r="C374" s="123"/>
      <c r="D374" s="122"/>
      <c r="E374" s="122"/>
      <c r="F374" s="122"/>
    </row>
    <row r="375" spans="3:6" s="121" customFormat="1" x14ac:dyDescent="0.35">
      <c r="C375" s="123"/>
      <c r="D375" s="122"/>
      <c r="E375" s="122"/>
      <c r="F375" s="122"/>
    </row>
    <row r="376" spans="3:6" s="121" customFormat="1" x14ac:dyDescent="0.35">
      <c r="C376" s="123"/>
      <c r="D376" s="122"/>
      <c r="E376" s="122"/>
      <c r="F376" s="122"/>
    </row>
  </sheetData>
  <autoFilter ref="B5:F207" xr:uid="{E59F630C-3111-44E6-82FE-3C49FDC7AAA5}"/>
  <mergeCells count="25">
    <mergeCell ref="B2:E2"/>
    <mergeCell ref="B3:E3"/>
    <mergeCell ref="C206:F206"/>
    <mergeCell ref="C48:F48"/>
    <mergeCell ref="C67:F67"/>
    <mergeCell ref="C70:F70"/>
    <mergeCell ref="C87:F87"/>
    <mergeCell ref="C95:F95"/>
    <mergeCell ref="C106:F106"/>
    <mergeCell ref="C84:F84"/>
    <mergeCell ref="C117:F117"/>
    <mergeCell ref="C119:F119"/>
    <mergeCell ref="A6:A207"/>
    <mergeCell ref="C195:F195"/>
    <mergeCell ref="C155:F155"/>
    <mergeCell ref="C150:F150"/>
    <mergeCell ref="C133:F133"/>
    <mergeCell ref="C116:F116"/>
    <mergeCell ref="C75:F75"/>
    <mergeCell ref="C136:F136"/>
    <mergeCell ref="C140:F140"/>
    <mergeCell ref="C42:F42"/>
    <mergeCell ref="C38:F38"/>
    <mergeCell ref="C29:F29"/>
    <mergeCell ref="C41:F41"/>
  </mergeCells>
  <conditionalFormatting sqref="B6">
    <cfRule type="expression" dxfId="59" priority="104">
      <formula>AND(#REF!="r")</formula>
    </cfRule>
    <cfRule type="expression" dxfId="58" priority="103">
      <formula>AND(#REF!="q")</formula>
    </cfRule>
  </conditionalFormatting>
  <conditionalFormatting sqref="B7:B11">
    <cfRule type="expression" dxfId="57" priority="25">
      <formula>#REF!="AT"</formula>
    </cfRule>
    <cfRule type="expression" dxfId="56" priority="27">
      <formula>AND(#REF!="PD")</formula>
    </cfRule>
    <cfRule type="expression" dxfId="55" priority="26">
      <formula>AND(#REF!="D")</formula>
    </cfRule>
  </conditionalFormatting>
  <conditionalFormatting sqref="B12:B13 B42 B56 B75 B87 B133 B165:B166 B185 B189 B191:B192 B195 B199:B201 B206">
    <cfRule type="expression" dxfId="54" priority="101">
      <formula>AND(#REF!="D")</formula>
    </cfRule>
  </conditionalFormatting>
  <conditionalFormatting sqref="B12:B33">
    <cfRule type="expression" dxfId="53" priority="30">
      <formula>AND(#REF!="PD")</formula>
    </cfRule>
  </conditionalFormatting>
  <conditionalFormatting sqref="B12:B207">
    <cfRule type="expression" dxfId="52" priority="1">
      <formula>#REF!="AT"</formula>
    </cfRule>
  </conditionalFormatting>
  <conditionalFormatting sqref="B14:B16">
    <cfRule type="expression" dxfId="51" priority="29">
      <formula>AND(#REF!="D")</formula>
    </cfRule>
  </conditionalFormatting>
  <conditionalFormatting sqref="B17:B30">
    <cfRule type="expression" dxfId="50" priority="53">
      <formula>AND(#REF!="D")</formula>
    </cfRule>
  </conditionalFormatting>
  <conditionalFormatting sqref="B31:B33">
    <cfRule type="expression" dxfId="49" priority="98">
      <formula>AND(#REF!="D")</formula>
    </cfRule>
  </conditionalFormatting>
  <conditionalFormatting sqref="B34">
    <cfRule type="expression" dxfId="48" priority="51">
      <formula>AND(#REF!="PD")</formula>
    </cfRule>
  </conditionalFormatting>
  <conditionalFormatting sqref="B34:B41">
    <cfRule type="expression" dxfId="47" priority="2">
      <formula>AND(#REF!="D")</formula>
    </cfRule>
  </conditionalFormatting>
  <conditionalFormatting sqref="B35:B207">
    <cfRule type="expression" dxfId="46" priority="3">
      <formula>AND(#REF!="PD")</formula>
    </cfRule>
  </conditionalFormatting>
  <conditionalFormatting sqref="B43:B55">
    <cfRule type="expression" dxfId="45" priority="57">
      <formula>AND(#REF!="D")</formula>
    </cfRule>
  </conditionalFormatting>
  <conditionalFormatting sqref="B57:B74">
    <cfRule type="expression" dxfId="44" priority="47">
      <formula>AND(#REF!="D")</formula>
    </cfRule>
  </conditionalFormatting>
  <conditionalFormatting sqref="B76:B86">
    <cfRule type="expression" dxfId="43" priority="61">
      <formula>AND(#REF!="D")</formula>
    </cfRule>
  </conditionalFormatting>
  <conditionalFormatting sqref="B88:B132">
    <cfRule type="expression" dxfId="42" priority="15">
      <formula>AND(#REF!="D")</formula>
    </cfRule>
  </conditionalFormatting>
  <conditionalFormatting sqref="B134:B164">
    <cfRule type="expression" dxfId="41" priority="36">
      <formula>AND(#REF!="D")</formula>
    </cfRule>
  </conditionalFormatting>
  <conditionalFormatting sqref="B167:B184">
    <cfRule type="expression" dxfId="40" priority="73">
      <formula>AND(#REF!="D")</formula>
    </cfRule>
  </conditionalFormatting>
  <conditionalFormatting sqref="B186:B188">
    <cfRule type="expression" dxfId="39" priority="85">
      <formula>AND(#REF!="D")</formula>
    </cfRule>
  </conditionalFormatting>
  <conditionalFormatting sqref="B190">
    <cfRule type="expression" dxfId="38" priority="83">
      <formula>AND(#REF!="D")</formula>
    </cfRule>
  </conditionalFormatting>
  <conditionalFormatting sqref="B193:B194">
    <cfRule type="expression" dxfId="37" priority="75">
      <formula>AND(#REF!="D")</formula>
    </cfRule>
  </conditionalFormatting>
  <conditionalFormatting sqref="B196:B198">
    <cfRule type="expression" dxfId="36" priority="77">
      <formula>AND(#REF!="D")</formula>
    </cfRule>
  </conditionalFormatting>
  <conditionalFormatting sqref="B202:B205">
    <cfRule type="expression" dxfId="35" priority="79">
      <formula>AND(#REF!="D")</formula>
    </cfRule>
  </conditionalFormatting>
  <conditionalFormatting sqref="B207">
    <cfRule type="expression" dxfId="34" priority="81">
      <formula>AND(#REF!="D")</formula>
    </cfRule>
  </conditionalFormatting>
  <conditionalFormatting sqref="B208:B349">
    <cfRule type="expression" dxfId="33" priority="105">
      <formula>AND(#REF!="q")</formula>
    </cfRule>
    <cfRule type="expression" dxfId="32" priority="106">
      <formula>AND(#REF!="r")</formula>
    </cfRule>
  </conditionalFormatting>
  <conditionalFormatting sqref="B351:B374">
    <cfRule type="expression" dxfId="31" priority="111">
      <formula>AND(#REF!="q")</formula>
    </cfRule>
    <cfRule type="expression" dxfId="30" priority="112">
      <formula>AND(#REF!="r")</formula>
    </cfRule>
  </conditionalFormatting>
  <conditionalFormatting sqref="C12 C29 C32 C35 C46 C56 C75 C87 C133 C150 C155 C165 C191 C195 C199 C206">
    <cfRule type="expression" dxfId="29" priority="114">
      <formula>AND(A12="r")</formula>
    </cfRule>
    <cfRule type="expression" dxfId="28" priority="113">
      <formula>AND(A12="q")</formula>
    </cfRule>
  </conditionalFormatting>
  <conditionalFormatting sqref="C14">
    <cfRule type="expression" dxfId="27" priority="34">
      <formula>AND(A14="r")</formula>
    </cfRule>
    <cfRule type="expression" dxfId="26" priority="33">
      <formula>AND(A14="q")</formula>
    </cfRule>
  </conditionalFormatting>
  <conditionalFormatting sqref="C38">
    <cfRule type="expression" dxfId="25" priority="96">
      <formula>AND(A38="r")</formula>
    </cfRule>
    <cfRule type="expression" dxfId="24" priority="95">
      <formula>AND(A38="q")</formula>
    </cfRule>
  </conditionalFormatting>
  <conditionalFormatting sqref="C41:C42">
    <cfRule type="expression" dxfId="23" priority="4">
      <formula>AND(A41="q")</formula>
    </cfRule>
    <cfRule type="expression" dxfId="22" priority="5">
      <formula>AND(A41="r")</formula>
    </cfRule>
  </conditionalFormatting>
  <conditionalFormatting sqref="C48">
    <cfRule type="expression" dxfId="21" priority="24">
      <formula>AND(A48="r")</formula>
    </cfRule>
    <cfRule type="expression" dxfId="20" priority="23">
      <formula>AND(A48="q")</formula>
    </cfRule>
  </conditionalFormatting>
  <conditionalFormatting sqref="C67">
    <cfRule type="expression" dxfId="19" priority="22">
      <formula>AND(A67="r")</formula>
    </cfRule>
    <cfRule type="expression" dxfId="18" priority="21">
      <formula>AND(A67="q")</formula>
    </cfRule>
  </conditionalFormatting>
  <conditionalFormatting sqref="C70">
    <cfRule type="expression" dxfId="17" priority="20">
      <formula>AND(A70="r")</formula>
    </cfRule>
    <cfRule type="expression" dxfId="16" priority="19">
      <formula>AND(A70="q")</formula>
    </cfRule>
  </conditionalFormatting>
  <conditionalFormatting sqref="C84">
    <cfRule type="expression" dxfId="15" priority="17">
      <formula>AND(A84="q")</formula>
    </cfRule>
    <cfRule type="expression" dxfId="14" priority="18">
      <formula>AND(A84="r")</formula>
    </cfRule>
  </conditionalFormatting>
  <conditionalFormatting sqref="C95">
    <cfRule type="expression" dxfId="13" priority="32">
      <formula>AND(A95="r")</formula>
    </cfRule>
    <cfRule type="expression" dxfId="12" priority="31">
      <formula>AND(A95="q")</formula>
    </cfRule>
  </conditionalFormatting>
  <conditionalFormatting sqref="C106">
    <cfRule type="expression" dxfId="11" priority="92">
      <formula>AND(A106="r")</formula>
    </cfRule>
    <cfRule type="expression" dxfId="10" priority="91">
      <formula>AND(A106="q")</formula>
    </cfRule>
  </conditionalFormatting>
  <conditionalFormatting sqref="C116:C117">
    <cfRule type="expression" dxfId="9" priority="12">
      <formula>AND(A116="q")</formula>
    </cfRule>
    <cfRule type="expression" dxfId="8" priority="13">
      <formula>AND(A116="r")</formula>
    </cfRule>
  </conditionalFormatting>
  <conditionalFormatting sqref="C119">
    <cfRule type="expression" dxfId="7" priority="11">
      <formula>AND(A119="r")</formula>
    </cfRule>
    <cfRule type="expression" dxfId="6" priority="10">
      <formula>AND(A119="q")</formula>
    </cfRule>
  </conditionalFormatting>
  <conditionalFormatting sqref="C136">
    <cfRule type="expression" dxfId="5" priority="9">
      <formula>AND(A136="r")</formula>
    </cfRule>
    <cfRule type="expression" dxfId="4" priority="8">
      <formula>AND(A136="q")</formula>
    </cfRule>
  </conditionalFormatting>
  <conditionalFormatting sqref="C140">
    <cfRule type="expression" dxfId="3" priority="7">
      <formula>AND(A140="r")</formula>
    </cfRule>
    <cfRule type="expression" dxfId="2" priority="6">
      <formula>AND(A140="q")</formula>
    </cfRule>
  </conditionalFormatting>
  <conditionalFormatting sqref="G35:L35 G42:H42 G46:H46">
    <cfRule type="expression" dxfId="1" priority="117">
      <formula>AND(#REF!="q")</formula>
    </cfRule>
    <cfRule type="expression" dxfId="0" priority="118">
      <formula>AND(#REF!="r")</formula>
    </cfRule>
  </conditionalFormatting>
  <dataValidations count="1">
    <dataValidation type="list" allowBlank="1" showInputMessage="1" showErrorMessage="1" sqref="C91:C92 C15:C26 C31 C37 C198 C43:C45 C55 C58 C62 C65:C66 C28 C71:C74 C76:C77 C79:C81 C168:C173 C96:C99 C101:C102 C107 C110 C112:C114 C126:C128 C130:C132 C134:C135 C69 C139 C141 C143:C149 C40 C157 C159 C161 C163 C196 C151:C154" xr:uid="{F4D4326E-D3A2-4A23-BE6E-B0613E78FC0C}">
      <formula1>"Validar em projeto,Validado,NÃO VALIDADO"</formula1>
    </dataValidation>
  </dataValidations>
  <pageMargins left="0.511811024" right="0.511811024" top="0.78740157499999996" bottom="0.78740157499999996" header="0.31496062000000002" footer="0.31496062000000002"/>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23AA9-5FFB-4D45-8276-11A375F542EE}">
  <sheetPr>
    <tabColor rgb="FF0070C0"/>
  </sheetPr>
  <dimension ref="B1:E139"/>
  <sheetViews>
    <sheetView topLeftCell="A41" zoomScaleNormal="100" workbookViewId="0">
      <selection activeCell="M17" sqref="M17"/>
    </sheetView>
  </sheetViews>
  <sheetFormatPr defaultRowHeight="14.5" x14ac:dyDescent="0.35"/>
  <cols>
    <col min="1" max="1" width="2.7265625" customWidth="1"/>
    <col min="2" max="2" width="3.54296875" bestFit="1" customWidth="1"/>
    <col min="3" max="3" width="3" bestFit="1" customWidth="1"/>
    <col min="4" max="4" width="161.7265625" customWidth="1"/>
  </cols>
  <sheetData>
    <row r="1" spans="2:4" ht="15" thickBot="1" x14ac:dyDescent="0.4"/>
    <row r="2" spans="2:4" ht="21" x14ac:dyDescent="0.5">
      <c r="B2" s="182" t="str">
        <f>'1. SIOPI'!B2</f>
        <v>NOME:</v>
      </c>
      <c r="C2" s="66"/>
      <c r="D2" s="67" t="s">
        <v>678</v>
      </c>
    </row>
    <row r="3" spans="2:4" ht="16.5" thickBot="1" x14ac:dyDescent="0.45">
      <c r="B3" s="180" t="str">
        <f>'1. SIOPI'!B3</f>
        <v>SIOPI:</v>
      </c>
      <c r="C3" s="68"/>
      <c r="D3" s="69" t="s">
        <v>679</v>
      </c>
    </row>
    <row r="5" spans="2:4" x14ac:dyDescent="0.35">
      <c r="D5" s="78" t="s">
        <v>680</v>
      </c>
    </row>
    <row r="6" spans="2:4" x14ac:dyDescent="0.35">
      <c r="D6" s="31"/>
    </row>
    <row r="7" spans="2:4" ht="18.5" x14ac:dyDescent="0.45">
      <c r="B7" s="77" t="s">
        <v>246</v>
      </c>
      <c r="C7" s="65"/>
      <c r="D7" s="63" t="s">
        <v>681</v>
      </c>
    </row>
    <row r="8" spans="2:4" x14ac:dyDescent="0.35">
      <c r="D8" s="31"/>
    </row>
    <row r="9" spans="2:4" ht="18.5" x14ac:dyDescent="0.45">
      <c r="D9" s="81" t="s">
        <v>682</v>
      </c>
    </row>
    <row r="10" spans="2:4" x14ac:dyDescent="0.35">
      <c r="D10" s="78" t="s">
        <v>683</v>
      </c>
    </row>
    <row r="11" spans="2:4" x14ac:dyDescent="0.35">
      <c r="D11" s="31"/>
    </row>
    <row r="12" spans="2:4" ht="18.5" x14ac:dyDescent="0.45">
      <c r="B12" s="79"/>
      <c r="D12" s="81" t="s">
        <v>684</v>
      </c>
    </row>
    <row r="13" spans="2:4" x14ac:dyDescent="0.35">
      <c r="B13" s="79"/>
      <c r="D13" s="78" t="s">
        <v>683</v>
      </c>
    </row>
    <row r="14" spans="2:4" x14ac:dyDescent="0.35">
      <c r="B14" s="79"/>
      <c r="D14" s="31"/>
    </row>
    <row r="15" spans="2:4" ht="18.5" x14ac:dyDescent="0.45">
      <c r="B15" s="79"/>
      <c r="D15" s="81" t="s">
        <v>685</v>
      </c>
    </row>
    <row r="16" spans="2:4" x14ac:dyDescent="0.35">
      <c r="B16" s="79"/>
      <c r="D16" s="78" t="s">
        <v>686</v>
      </c>
    </row>
    <row r="17" spans="2:5" x14ac:dyDescent="0.35">
      <c r="B17" s="79"/>
      <c r="D17" s="31"/>
    </row>
    <row r="18" spans="2:5" ht="18.5" x14ac:dyDescent="0.45">
      <c r="B18" s="77" t="s">
        <v>249</v>
      </c>
      <c r="C18" s="65"/>
      <c r="D18" s="63" t="s">
        <v>687</v>
      </c>
    </row>
    <row r="19" spans="2:5" x14ac:dyDescent="0.35">
      <c r="B19" s="79"/>
      <c r="D19" s="31"/>
    </row>
    <row r="20" spans="2:5" ht="18.5" x14ac:dyDescent="0.45">
      <c r="B20" s="79"/>
      <c r="D20" s="81" t="s">
        <v>688</v>
      </c>
    </row>
    <row r="21" spans="2:5" x14ac:dyDescent="0.35">
      <c r="B21" s="79"/>
      <c r="D21" s="78" t="s">
        <v>686</v>
      </c>
    </row>
    <row r="22" spans="2:5" x14ac:dyDescent="0.35">
      <c r="B22" s="79"/>
      <c r="D22" s="31" t="s">
        <v>269</v>
      </c>
      <c r="E22" t="s">
        <v>269</v>
      </c>
    </row>
    <row r="23" spans="2:5" ht="18.5" x14ac:dyDescent="0.45">
      <c r="B23" s="79"/>
      <c r="D23" s="81" t="s">
        <v>689</v>
      </c>
    </row>
    <row r="24" spans="2:5" x14ac:dyDescent="0.35">
      <c r="B24" s="79"/>
      <c r="D24" s="78" t="s">
        <v>686</v>
      </c>
    </row>
    <row r="25" spans="2:5" x14ac:dyDescent="0.35">
      <c r="B25" s="79"/>
      <c r="D25" s="31"/>
    </row>
    <row r="26" spans="2:5" ht="18.5" x14ac:dyDescent="0.45">
      <c r="B26" s="79"/>
      <c r="D26" s="81" t="s">
        <v>690</v>
      </c>
    </row>
    <row r="27" spans="2:5" x14ac:dyDescent="0.35">
      <c r="B27" s="79"/>
      <c r="D27" s="78" t="s">
        <v>686</v>
      </c>
    </row>
    <row r="28" spans="2:5" x14ac:dyDescent="0.35">
      <c r="B28" s="79"/>
      <c r="D28" s="31"/>
    </row>
    <row r="29" spans="2:5" ht="18.5" x14ac:dyDescent="0.45">
      <c r="B29" s="77" t="s">
        <v>691</v>
      </c>
      <c r="C29" s="65"/>
      <c r="D29" s="63" t="s">
        <v>692</v>
      </c>
    </row>
    <row r="30" spans="2:5" x14ac:dyDescent="0.35">
      <c r="B30" s="79"/>
      <c r="D30" s="31"/>
    </row>
    <row r="31" spans="2:5" ht="18.5" x14ac:dyDescent="0.45">
      <c r="B31" s="79"/>
      <c r="D31" s="81" t="s">
        <v>693</v>
      </c>
    </row>
    <row r="32" spans="2:5" x14ac:dyDescent="0.35">
      <c r="B32" s="79"/>
      <c r="D32" s="78" t="s">
        <v>686</v>
      </c>
    </row>
    <row r="33" spans="2:4" x14ac:dyDescent="0.35">
      <c r="B33" s="79"/>
      <c r="D33" s="31" t="s">
        <v>269</v>
      </c>
    </row>
    <row r="34" spans="2:4" ht="18.5" x14ac:dyDescent="0.45">
      <c r="B34" s="79"/>
      <c r="D34" s="81" t="s">
        <v>694</v>
      </c>
    </row>
    <row r="35" spans="2:4" x14ac:dyDescent="0.35">
      <c r="B35" s="79"/>
      <c r="D35" s="78" t="s">
        <v>686</v>
      </c>
    </row>
    <row r="36" spans="2:4" x14ac:dyDescent="0.35">
      <c r="B36" s="79"/>
      <c r="D36" s="31"/>
    </row>
    <row r="37" spans="2:4" ht="18.5" x14ac:dyDescent="0.45">
      <c r="B37" s="77" t="s">
        <v>695</v>
      </c>
      <c r="C37" s="65"/>
      <c r="D37" s="63" t="s">
        <v>696</v>
      </c>
    </row>
    <row r="38" spans="2:4" x14ac:dyDescent="0.35">
      <c r="B38" s="79"/>
      <c r="D38" s="31"/>
    </row>
    <row r="39" spans="2:4" ht="18.5" x14ac:dyDescent="0.45">
      <c r="D39" s="81" t="s">
        <v>697</v>
      </c>
    </row>
    <row r="40" spans="2:4" x14ac:dyDescent="0.35">
      <c r="D40" s="78" t="s">
        <v>686</v>
      </c>
    </row>
    <row r="42" spans="2:4" ht="18.5" x14ac:dyDescent="0.45">
      <c r="D42" s="81" t="s">
        <v>698</v>
      </c>
    </row>
    <row r="43" spans="2:4" x14ac:dyDescent="0.35">
      <c r="D43" s="78" t="s">
        <v>686</v>
      </c>
    </row>
    <row r="45" spans="2:4" ht="18.5" x14ac:dyDescent="0.45">
      <c r="D45" s="81" t="s">
        <v>699</v>
      </c>
    </row>
    <row r="46" spans="2:4" x14ac:dyDescent="0.35">
      <c r="D46" s="78" t="s">
        <v>686</v>
      </c>
    </row>
    <row r="48" spans="2:4" ht="18.5" x14ac:dyDescent="0.45">
      <c r="D48" s="81" t="s">
        <v>700</v>
      </c>
    </row>
    <row r="49" spans="2:4" x14ac:dyDescent="0.35">
      <c r="D49" s="78" t="s">
        <v>686</v>
      </c>
    </row>
    <row r="51" spans="2:4" ht="18.5" x14ac:dyDescent="0.45">
      <c r="D51" s="81" t="s">
        <v>701</v>
      </c>
    </row>
    <row r="52" spans="2:4" x14ac:dyDescent="0.35">
      <c r="D52" s="78" t="s">
        <v>686</v>
      </c>
    </row>
    <row r="54" spans="2:4" ht="18.5" x14ac:dyDescent="0.45">
      <c r="B54" s="77" t="s">
        <v>702</v>
      </c>
      <c r="C54" s="65"/>
      <c r="D54" s="63" t="s">
        <v>703</v>
      </c>
    </row>
    <row r="55" spans="2:4" x14ac:dyDescent="0.35">
      <c r="B55" s="79"/>
      <c r="D55" s="31"/>
    </row>
    <row r="56" spans="2:4" ht="18.5" x14ac:dyDescent="0.45">
      <c r="D56" s="81" t="s">
        <v>704</v>
      </c>
    </row>
    <row r="57" spans="2:4" x14ac:dyDescent="0.35">
      <c r="D57" s="78" t="s">
        <v>686</v>
      </c>
    </row>
    <row r="59" spans="2:4" ht="18.5" x14ac:dyDescent="0.45">
      <c r="B59" s="77" t="s">
        <v>705</v>
      </c>
      <c r="C59" s="65"/>
      <c r="D59" s="63" t="s">
        <v>706</v>
      </c>
    </row>
    <row r="61" spans="2:4" ht="18.5" x14ac:dyDescent="0.45">
      <c r="D61" s="81" t="s">
        <v>707</v>
      </c>
    </row>
    <row r="62" spans="2:4" x14ac:dyDescent="0.35">
      <c r="D62" s="78" t="s">
        <v>686</v>
      </c>
    </row>
    <row r="64" spans="2:4" ht="18.5" x14ac:dyDescent="0.45">
      <c r="D64" s="81" t="s">
        <v>708</v>
      </c>
    </row>
    <row r="65" spans="2:4" x14ac:dyDescent="0.35">
      <c r="D65" s="78" t="s">
        <v>686</v>
      </c>
    </row>
    <row r="67" spans="2:4" ht="18.5" x14ac:dyDescent="0.45">
      <c r="D67" s="81" t="s">
        <v>709</v>
      </c>
    </row>
    <row r="68" spans="2:4" x14ac:dyDescent="0.35">
      <c r="D68" s="78" t="s">
        <v>686</v>
      </c>
    </row>
    <row r="70" spans="2:4" ht="18.5" x14ac:dyDescent="0.45">
      <c r="D70" s="81" t="s">
        <v>710</v>
      </c>
    </row>
    <row r="71" spans="2:4" x14ac:dyDescent="0.35">
      <c r="D71" s="78" t="s">
        <v>686</v>
      </c>
    </row>
    <row r="73" spans="2:4" ht="18.5" x14ac:dyDescent="0.45">
      <c r="D73" s="81" t="s">
        <v>711</v>
      </c>
    </row>
    <row r="74" spans="2:4" x14ac:dyDescent="0.35">
      <c r="D74" s="78" t="s">
        <v>686</v>
      </c>
    </row>
    <row r="76" spans="2:4" ht="18.5" x14ac:dyDescent="0.45">
      <c r="B76" s="77" t="s">
        <v>712</v>
      </c>
      <c r="C76" s="65"/>
      <c r="D76" s="63" t="s">
        <v>713</v>
      </c>
    </row>
    <row r="78" spans="2:4" ht="18.5" x14ac:dyDescent="0.45">
      <c r="D78" s="81" t="s">
        <v>714</v>
      </c>
    </row>
    <row r="79" spans="2:4" x14ac:dyDescent="0.35">
      <c r="D79" s="78" t="s">
        <v>686</v>
      </c>
    </row>
    <row r="82" spans="2:5" ht="18.5" x14ac:dyDescent="0.45">
      <c r="B82" s="77" t="s">
        <v>715</v>
      </c>
      <c r="C82" s="65"/>
      <c r="D82" s="63" t="s">
        <v>281</v>
      </c>
    </row>
    <row r="83" spans="2:5" ht="16.5" thickBot="1" x14ac:dyDescent="0.45">
      <c r="B83" s="64"/>
      <c r="C83" s="65"/>
      <c r="D83" s="70" t="s">
        <v>716</v>
      </c>
    </row>
    <row r="84" spans="2:5" ht="128.5" thickBot="1" x14ac:dyDescent="0.45">
      <c r="B84" s="82"/>
      <c r="C84" s="31"/>
      <c r="D84" s="197" t="str">
        <f>CONCATENATE(D5,CHAR(10),D7,CHAR(10),D9,CHAR(10),D10,CHAR(10),D12,CHAR(10),D13,CHAR(10),D15,CHAR(10),D16)</f>
        <v xml:space="preserve">1. Conforme análise de engenharia dos documentos disponíveis no SIOPI em XX/XX/2025, segue Relatório de Pendências de Engenharia para continuidade da análise:
VIABILIDADE TÉCNICA - PROJETOS NÃO INCIDENTES
a) Quanto ao DVT de Água, Projeto de Rede Não-Incidente e Projeto de Sistema de Abastecimento de Água do Empreendimento:
Apresentar
b) Quanto ao DVT de Esgoto, Projeto de Rede Não-Incidente e Projeto de Sistema de Esgotamento Sanitário do Empreendimento:
Apresentar
c) Quanto ao Projeto Não-Incidente de Terraplanagem, Pavimentação e Drenagem:
Apresentar </v>
      </c>
      <c r="E84" s="80"/>
    </row>
    <row r="85" spans="2:5" ht="112.5" thickBot="1" x14ac:dyDescent="0.45">
      <c r="B85" s="82"/>
      <c r="C85" s="31"/>
      <c r="D85" s="197" t="str">
        <f>CONCATENATE(D18,CHAR(10),D20,CHAR(10),D21,CHAR(10),D23,CHAR(10),D24,CHAR(10),D26,CHAR(10),D27)</f>
        <v xml:space="preserve">PROJETOS DE INFRAESTRUTURA INCIDENTE - ÁGUA, ESGOTO, TERRAPLANAGEM, PAVIMENTAÇÃO e DRENAGEM
d) Quanto ao Projeto de Sistema de Abastecimento de Água do Empreendimento (redes e equipamentos):
Apresentar 
e) Quanto ao Projeto de Sistema de Esgotamento Sanitário do Empreendimento (redes e equipamentos):
Apresentar 
f) Quanto ao Levantamento Planialtimétrico e o Projeto de Terraplanagem, Pavimentação e Drenagem do Empreendimento (redes e equipamentos):
Apresentar </v>
      </c>
      <c r="E85" s="80"/>
    </row>
    <row r="86" spans="2:5" ht="80.5" thickBot="1" x14ac:dyDescent="0.45">
      <c r="B86" s="82"/>
      <c r="C86" s="31"/>
      <c r="D86" s="197" t="str">
        <f>CONCATENATE(D29,CHAR(10),D31,CHAR(10),D32,CHAR(10),D34,CHAR(10),D35)</f>
        <v xml:space="preserve">PROJETOS DE IMPLANTAÇÃO:
g) Quanto ao Projeto de Implantação do Empreendimento e Poligonal FAR:
Apresentar 
h) Quanto ao Projeto de Rota Acessível do Empreendimento:
Apresentar </v>
      </c>
      <c r="E86" s="80"/>
    </row>
    <row r="87" spans="2:5" ht="224.5" thickBot="1" x14ac:dyDescent="0.45">
      <c r="D87" s="197" t="str">
        <f>CONCATENATE(D37,CHAR(10),D39,CHAR(10),D40,CHAR(10),D42,CHAR(10),D43,CHAR(10),D45,CHAR(10),D46,CHAR(10),D48,CHAR(10),D49,CHAR(10),D51,CHAR(10),D52,CHAR(10),D54,CHAR(10),D56,CHAR(10),D57)</f>
        <v xml:space="preserve">PROJETOS DE EDIFICAÇÃO (Predial):
i) Quanto ao Projeto Arquitetônico:
Apresentar 
j) Quanto ao Projeto Hidráulico Predial:
Apresentar 
k) Quanto ao Projeto Sanitário Predial:
Apresentar 
l) Quanto ao Projeto Elétrico/Telecomunicação Predial:
Apresentar 
m) Quanto ao Projeto de Drenagem Predial:
Apresentar 
FICHA RESUMO DO EMPREENDIMENTO: (Não se analisa orçamento nesse momento - apenas após aceitação dos projetos)
n) Quanto à FRE, Memorial Descritivo, Quadros de Áreas e Cronograma:
Apresentar </v>
      </c>
    </row>
    <row r="88" spans="2:5" ht="208.5" thickBot="1" x14ac:dyDescent="0.45">
      <c r="D88" s="197" t="str">
        <f>CONCATENATE(D59,CHAR(10),D61,CHAR(10),D62,CHAR(10),D64,CHAR(10),D65,CHAR(10),D67,CHAR(10),D68,CHAR(10),D70,CHAR(10),D71,CHAR(10),D73,CHAR(10),D74,CHAR(10),D78,CHAR(10),D79)</f>
        <v xml:space="preserve">ANÁLISE DE DOCUMENTOS ESPECÍFICOS:
o) Quanto à Sondagem:
Apresentar 
p) Quanto ao Estudo de Cheia Máxima:
Apresentar 
q) Quanto ao Estudo Básico Ambiental e Investigação Confirmatória:
Apresentar 
r) Quanto ao Relatório de Desempenho NBR 15.575:
Apresentar 
s) Quanto ao Quadro da NBR 12.721 (apenas para condomínios):
Apresentar 
t) Quanto aos novos documentos solicitados:
Apresentar </v>
      </c>
    </row>
    <row r="131" spans="2:4" s="20" customFormat="1" x14ac:dyDescent="0.35">
      <c r="B131"/>
      <c r="C131"/>
      <c r="D131"/>
    </row>
    <row r="132" spans="2:4" s="20" customFormat="1" x14ac:dyDescent="0.35">
      <c r="B132"/>
      <c r="C132"/>
      <c r="D132"/>
    </row>
    <row r="133" spans="2:4" s="20" customFormat="1" x14ac:dyDescent="0.35">
      <c r="B133"/>
      <c r="C133"/>
      <c r="D133"/>
    </row>
    <row r="134" spans="2:4" s="20" customFormat="1" x14ac:dyDescent="0.35">
      <c r="B134"/>
      <c r="C134"/>
      <c r="D134"/>
    </row>
    <row r="137" spans="2:4" s="20" customFormat="1" x14ac:dyDescent="0.35">
      <c r="B137"/>
      <c r="C137"/>
      <c r="D137"/>
    </row>
    <row r="139" spans="2:4" s="20" customFormat="1" x14ac:dyDescent="0.35">
      <c r="B139"/>
      <c r="C139"/>
      <c r="D139"/>
    </row>
  </sheetData>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124</vt:i4>
      </vt:variant>
    </vt:vector>
  </HeadingPairs>
  <TitlesOfParts>
    <vt:vector size="133" baseType="lpstr">
      <vt:lpstr>CHECKLIST_AE098</vt:lpstr>
      <vt:lpstr>SIOPI_PADRAO</vt:lpstr>
      <vt:lpstr>1. SIOPI</vt:lpstr>
      <vt:lpstr>2. VERIFICAÇÃO</vt:lpstr>
      <vt:lpstr>3. PARECER 01</vt:lpstr>
      <vt:lpstr>4. REUNIÃO PARTIDA</vt:lpstr>
      <vt:lpstr>5. IMPLANTAÇÃO</vt:lpstr>
      <vt:lpstr>6. EDIFICAÇÃO</vt:lpstr>
      <vt:lpstr>7. PARECER DE PENDÊNCIAS</vt:lpstr>
      <vt:lpstr>'1. SIOPI'!doc10321764</vt:lpstr>
      <vt:lpstr>'1. SIOPI'!doc10321923</vt:lpstr>
      <vt:lpstr>'1. SIOPI'!doc10321959</vt:lpstr>
      <vt:lpstr>'1. SIOPI'!doc10322036</vt:lpstr>
      <vt:lpstr>'1. SIOPI'!doc10322203</vt:lpstr>
      <vt:lpstr>'1. SIOPI'!doc10324619</vt:lpstr>
      <vt:lpstr>'1. SIOPI'!doc10324704</vt:lpstr>
      <vt:lpstr>'1. SIOPI'!doc10325000</vt:lpstr>
      <vt:lpstr>'1. SIOPI'!doc10395194</vt:lpstr>
      <vt:lpstr>'1. SIOPI'!doc10396286</vt:lpstr>
      <vt:lpstr>'1. SIOPI'!doc10397219</vt:lpstr>
      <vt:lpstr>'1. SIOPI'!doc10402649</vt:lpstr>
      <vt:lpstr>'1. SIOPI'!doc10472903</vt:lpstr>
      <vt:lpstr>'1. SIOPI'!doc10515003</vt:lpstr>
      <vt:lpstr>'1. SIOPI'!doc10515608</vt:lpstr>
      <vt:lpstr>'1. SIOPI'!doc10515670</vt:lpstr>
      <vt:lpstr>'1. SIOPI'!doc10515722</vt:lpstr>
      <vt:lpstr>'1. SIOPI'!doc10515761</vt:lpstr>
      <vt:lpstr>'1. SIOPI'!doc10515853</vt:lpstr>
      <vt:lpstr>'1. SIOPI'!doc10515895</vt:lpstr>
      <vt:lpstr>'1. SIOPI'!doc10515920</vt:lpstr>
      <vt:lpstr>'1. SIOPI'!doc10516041</vt:lpstr>
      <vt:lpstr>'1. SIOPI'!doc10516170</vt:lpstr>
      <vt:lpstr>'1. SIOPI'!doc10516190</vt:lpstr>
      <vt:lpstr>'1. SIOPI'!doc10516283</vt:lpstr>
      <vt:lpstr>'1. SIOPI'!doc10518380</vt:lpstr>
      <vt:lpstr>'1. SIOPI'!doc10518387</vt:lpstr>
      <vt:lpstr>'1. SIOPI'!doc10523511</vt:lpstr>
      <vt:lpstr>'1. SIOPI'!doc11297233</vt:lpstr>
      <vt:lpstr>'1. SIOPI'!doc11297541</vt:lpstr>
      <vt:lpstr>'1. SIOPI'!doc11508777</vt:lpstr>
      <vt:lpstr>'1. SIOPI'!doc11509220</vt:lpstr>
      <vt:lpstr>'1. SIOPI'!doc11509762</vt:lpstr>
      <vt:lpstr>'1. SIOPI'!doc11510090</vt:lpstr>
      <vt:lpstr>'1. SIOPI'!doc11516208</vt:lpstr>
      <vt:lpstr>'1. SIOPI'!doc11516439</vt:lpstr>
      <vt:lpstr>'1. SIOPI'!doc11517030</vt:lpstr>
      <vt:lpstr>'1. SIOPI'!doc11517159</vt:lpstr>
      <vt:lpstr>'1. SIOPI'!doc11517194</vt:lpstr>
      <vt:lpstr>'1. SIOPI'!doc11517650</vt:lpstr>
      <vt:lpstr>'1. SIOPI'!doc11517854</vt:lpstr>
      <vt:lpstr>'1. SIOPI'!doc11517864</vt:lpstr>
      <vt:lpstr>'1. SIOPI'!doc9187814</vt:lpstr>
      <vt:lpstr>'1. SIOPI'!doc9187817</vt:lpstr>
      <vt:lpstr>'1. SIOPI'!doc9187818</vt:lpstr>
      <vt:lpstr>'1. SIOPI'!doc9187819</vt:lpstr>
      <vt:lpstr>'1. SIOPI'!doc9187976</vt:lpstr>
      <vt:lpstr>'1. SIOPI'!doc9187982</vt:lpstr>
      <vt:lpstr>'1. SIOPI'!doc9187985</vt:lpstr>
      <vt:lpstr>'1. SIOPI'!doc9187996</vt:lpstr>
      <vt:lpstr>'1. SIOPI'!doc9187999</vt:lpstr>
      <vt:lpstr>'1. SIOPI'!doc9188001</vt:lpstr>
      <vt:lpstr>'1. SIOPI'!doc9188002</vt:lpstr>
      <vt:lpstr>'1. SIOPI'!doc9188015</vt:lpstr>
      <vt:lpstr>'1. SIOPI'!doc9188016</vt:lpstr>
      <vt:lpstr>'1. SIOPI'!doc9188017</vt:lpstr>
      <vt:lpstr>'1. SIOPI'!doc9188022</vt:lpstr>
      <vt:lpstr>'1. SIOPI'!doc9188023</vt:lpstr>
      <vt:lpstr>'1. SIOPI'!doc9188024</vt:lpstr>
      <vt:lpstr>'1. SIOPI'!doc9188025</vt:lpstr>
      <vt:lpstr>'1. SIOPI'!doc9188026</vt:lpstr>
      <vt:lpstr>'1. SIOPI'!doc9188027</vt:lpstr>
      <vt:lpstr>'1. SIOPI'!doc9188028</vt:lpstr>
      <vt:lpstr>'1. SIOPI'!doc9188030</vt:lpstr>
      <vt:lpstr>'1. SIOPI'!doc9188031</vt:lpstr>
      <vt:lpstr>'1. SIOPI'!doc9188032</vt:lpstr>
      <vt:lpstr>'1. SIOPI'!doc9188033</vt:lpstr>
      <vt:lpstr>'1. SIOPI'!doc9188034</vt:lpstr>
      <vt:lpstr>'1. SIOPI'!doc9188037</vt:lpstr>
      <vt:lpstr>'1. SIOPI'!doc9188042</vt:lpstr>
      <vt:lpstr>'1. SIOPI'!doc9188048</vt:lpstr>
      <vt:lpstr>'1. SIOPI'!doc9188050</vt:lpstr>
      <vt:lpstr>'1. SIOPI'!doc9188051</vt:lpstr>
      <vt:lpstr>'1. SIOPI'!doc9188052</vt:lpstr>
      <vt:lpstr>'1. SIOPI'!doc9188053</vt:lpstr>
      <vt:lpstr>'1. SIOPI'!doc9188054</vt:lpstr>
      <vt:lpstr>'1. SIOPI'!doc9188055</vt:lpstr>
      <vt:lpstr>'1. SIOPI'!doc9188056</vt:lpstr>
      <vt:lpstr>'1. SIOPI'!doc9188057</vt:lpstr>
      <vt:lpstr>'1. SIOPI'!doc9188058</vt:lpstr>
      <vt:lpstr>'1. SIOPI'!doc9188059</vt:lpstr>
      <vt:lpstr>'1. SIOPI'!doc9188060</vt:lpstr>
      <vt:lpstr>'1. SIOPI'!doc9188061</vt:lpstr>
      <vt:lpstr>'1. SIOPI'!doc9188063</vt:lpstr>
      <vt:lpstr>'1. SIOPI'!doc9188064</vt:lpstr>
      <vt:lpstr>'1. SIOPI'!doc9188065</vt:lpstr>
      <vt:lpstr>'1. SIOPI'!doc9188066</vt:lpstr>
      <vt:lpstr>'1. SIOPI'!doc9188067</vt:lpstr>
      <vt:lpstr>'1. SIOPI'!doc9188070</vt:lpstr>
      <vt:lpstr>'1. SIOPI'!doc9188071</vt:lpstr>
      <vt:lpstr>'1. SIOPI'!doc9188090</vt:lpstr>
      <vt:lpstr>'1. SIOPI'!doc9188093</vt:lpstr>
      <vt:lpstr>'1. SIOPI'!doc9188094</vt:lpstr>
      <vt:lpstr>'1. SIOPI'!doc9188096</vt:lpstr>
      <vt:lpstr>'1. SIOPI'!doc9188097</vt:lpstr>
      <vt:lpstr>'1. SIOPI'!doc9188098</vt:lpstr>
      <vt:lpstr>'1. SIOPI'!doc9224027</vt:lpstr>
      <vt:lpstr>'1. SIOPI'!doc9369874</vt:lpstr>
      <vt:lpstr>'1. SIOPI'!doc9369875</vt:lpstr>
      <vt:lpstr>'1. SIOPI'!doc9369893</vt:lpstr>
      <vt:lpstr>'1. SIOPI'!doc9369899</vt:lpstr>
      <vt:lpstr>'1. SIOPI'!doc9369919</vt:lpstr>
      <vt:lpstr>'1. SIOPI'!doc9369920</vt:lpstr>
      <vt:lpstr>'1. SIOPI'!doc9369921</vt:lpstr>
      <vt:lpstr>'1. SIOPI'!doc9369922</vt:lpstr>
      <vt:lpstr>'1. SIOPI'!doc9369923</vt:lpstr>
      <vt:lpstr>'1. SIOPI'!doc9369924</vt:lpstr>
      <vt:lpstr>'1. SIOPI'!doc9369926</vt:lpstr>
      <vt:lpstr>'1. SIOPI'!doc9369929</vt:lpstr>
      <vt:lpstr>'1. SIOPI'!doc9369931</vt:lpstr>
      <vt:lpstr>'1. SIOPI'!doc9369932</vt:lpstr>
      <vt:lpstr>'1. SIOPI'!doc9369935</vt:lpstr>
      <vt:lpstr>'1. SIOPI'!doc9369938</vt:lpstr>
      <vt:lpstr>'1. SIOPI'!doc9369939</vt:lpstr>
      <vt:lpstr>'1. SIOPI'!doc9369946</vt:lpstr>
      <vt:lpstr>'1. SIOPI'!doc9369947</vt:lpstr>
      <vt:lpstr>'1. SIOPI'!doc9369952</vt:lpstr>
      <vt:lpstr>'1. SIOPI'!doc9369953</vt:lpstr>
      <vt:lpstr>'1. SIOPI'!doc9369955</vt:lpstr>
      <vt:lpstr>'1. SIOPI'!doc9369957</vt:lpstr>
      <vt:lpstr>'1. SIOPI'!doc9369960</vt:lpstr>
      <vt:lpstr>'1. SIOPI'!doc9369970</vt:lpstr>
      <vt:lpstr>'1. SIOPI'!doc9369973</vt:lpstr>
      <vt:lpstr>'1. SIOPI'!doc9369974</vt:lpstr>
    </vt:vector>
  </TitlesOfParts>
  <Manager/>
  <Company>Caixa Economica Federal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Joao Paulo Nogueira Braga</dc:creator>
  <cp:keywords/>
  <dc:description/>
  <cp:lastModifiedBy>Francisco Rerisson Carvalho C Maximo</cp:lastModifiedBy>
  <cp:revision/>
  <cp:lastPrinted>2025-11-28T21:30:49Z</cp:lastPrinted>
  <dcterms:created xsi:type="dcterms:W3CDTF">2025-07-29T15:59:05Z</dcterms:created>
  <dcterms:modified xsi:type="dcterms:W3CDTF">2025-11-28T21:32:11Z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33b259-87ee-4762-9a8c-7b0d155dd87f_Enabled">
    <vt:lpwstr>true</vt:lpwstr>
  </property>
  <property fmtid="{D5CDD505-2E9C-101B-9397-08002B2CF9AE}" pid="3" name="MSIP_Label_9333b259-87ee-4762-9a8c-7b0d155dd87f_SetDate">
    <vt:lpwstr>2025-11-28T21:31:32Z</vt:lpwstr>
  </property>
  <property fmtid="{D5CDD505-2E9C-101B-9397-08002B2CF9AE}" pid="4" name="MSIP_Label_9333b259-87ee-4762-9a8c-7b0d155dd87f_Method">
    <vt:lpwstr>Privileged</vt:lpwstr>
  </property>
  <property fmtid="{D5CDD505-2E9C-101B-9397-08002B2CF9AE}" pid="5" name="MSIP_Label_9333b259-87ee-4762-9a8c-7b0d155dd87f_Name">
    <vt:lpwstr>_PESSOAL</vt:lpwstr>
  </property>
  <property fmtid="{D5CDD505-2E9C-101B-9397-08002B2CF9AE}" pid="6" name="MSIP_Label_9333b259-87ee-4762-9a8c-7b0d155dd87f_SiteId">
    <vt:lpwstr>ab9bba98-684a-43fb-add8-9c2bebede229</vt:lpwstr>
  </property>
  <property fmtid="{D5CDD505-2E9C-101B-9397-08002B2CF9AE}" pid="7" name="MSIP_Label_9333b259-87ee-4762-9a8c-7b0d155dd87f_ActionId">
    <vt:lpwstr>880e5f14-df90-4845-a136-253590023e24</vt:lpwstr>
  </property>
  <property fmtid="{D5CDD505-2E9C-101B-9397-08002B2CF9AE}" pid="8" name="MSIP_Label_9333b259-87ee-4762-9a8c-7b0d155dd87f_ContentBits">
    <vt:lpwstr>1</vt:lpwstr>
  </property>
</Properties>
</file>